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lve\Dropbox\Dokumente\Eigene Dateien Standard\Firma Admin\Downloads\"/>
    </mc:Choice>
  </mc:AlternateContent>
  <xr:revisionPtr revIDLastSave="0" documentId="13_ncr:1_{D894AC6B-BCAA-4F69-8F64-C1162ED98DF6}" xr6:coauthVersionLast="47" xr6:coauthVersionMax="47" xr10:uidLastSave="{00000000-0000-0000-0000-000000000000}"/>
  <bookViews>
    <workbookView xWindow="45972" yWindow="-108" windowWidth="23256" windowHeight="12576" xr2:uid="{E4AC1281-146F-4B7C-A6A2-461577CF7E4F}"/>
  </bookViews>
  <sheets>
    <sheet name="Tabelle1" sheetId="1" r:id="rId1"/>
  </sheets>
  <definedNames>
    <definedName name="_xlnm.Print_Area" localSheetId="0">Tabelle1!$A$1:$J$37</definedName>
    <definedName name="Länge" comment="in mm">Tabelle1!$G$6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K8" i="1"/>
  <c r="L8" i="1"/>
  <c r="M8" i="1" s="1"/>
  <c r="P8" i="1"/>
  <c r="Q8" i="1"/>
  <c r="R8" i="1"/>
  <c r="S8" i="1"/>
  <c r="K9" i="1"/>
  <c r="L9" i="1"/>
  <c r="P9" i="1"/>
  <c r="Q9" i="1"/>
  <c r="R9" i="1"/>
  <c r="S9" i="1"/>
  <c r="K10" i="1"/>
  <c r="L10" i="1"/>
  <c r="P10" i="1"/>
  <c r="Q10" i="1"/>
  <c r="R10" i="1"/>
  <c r="S10" i="1"/>
  <c r="K11" i="1"/>
  <c r="L11" i="1"/>
  <c r="P11" i="1"/>
  <c r="Q11" i="1"/>
  <c r="R11" i="1"/>
  <c r="S11" i="1"/>
  <c r="K12" i="1"/>
  <c r="L12" i="1"/>
  <c r="P12" i="1"/>
  <c r="Q12" i="1"/>
  <c r="R12" i="1"/>
  <c r="S12" i="1"/>
  <c r="K13" i="1"/>
  <c r="L13" i="1"/>
  <c r="O13" i="1"/>
  <c r="P13" i="1"/>
  <c r="Q13" i="1"/>
  <c r="R13" i="1"/>
  <c r="S13" i="1"/>
  <c r="K14" i="1"/>
  <c r="L14" i="1"/>
  <c r="N14" i="1" s="1"/>
  <c r="O14" i="1"/>
  <c r="P14" i="1"/>
  <c r="Q14" i="1"/>
  <c r="R14" i="1"/>
  <c r="S14" i="1"/>
  <c r="K15" i="1"/>
  <c r="L15" i="1"/>
  <c r="N15" i="1" s="1"/>
  <c r="O15" i="1"/>
  <c r="P15" i="1"/>
  <c r="Q15" i="1"/>
  <c r="R15" i="1"/>
  <c r="S15" i="1"/>
  <c r="K16" i="1"/>
  <c r="L16" i="1"/>
  <c r="O16" i="1"/>
  <c r="P16" i="1"/>
  <c r="Q16" i="1"/>
  <c r="R16" i="1"/>
  <c r="S16" i="1"/>
  <c r="K17" i="1"/>
  <c r="L17" i="1"/>
  <c r="N17" i="1" s="1"/>
  <c r="O17" i="1"/>
  <c r="P17" i="1"/>
  <c r="Q17" i="1"/>
  <c r="R17" i="1"/>
  <c r="S17" i="1"/>
  <c r="K18" i="1"/>
  <c r="L18" i="1"/>
  <c r="N18" i="1" s="1"/>
  <c r="O18" i="1"/>
  <c r="P18" i="1"/>
  <c r="Q18" i="1"/>
  <c r="R18" i="1"/>
  <c r="S18" i="1"/>
  <c r="K19" i="1"/>
  <c r="L19" i="1"/>
  <c r="O19" i="1"/>
  <c r="P19" i="1"/>
  <c r="Q19" i="1"/>
  <c r="R19" i="1"/>
  <c r="S19" i="1"/>
  <c r="K20" i="1"/>
  <c r="L20" i="1"/>
  <c r="N20" i="1" s="1"/>
  <c r="O20" i="1"/>
  <c r="P20" i="1"/>
  <c r="Q20" i="1"/>
  <c r="R20" i="1"/>
  <c r="S20" i="1"/>
  <c r="K21" i="1"/>
  <c r="L21" i="1"/>
  <c r="N21" i="1" s="1"/>
  <c r="O21" i="1"/>
  <c r="P21" i="1"/>
  <c r="Q21" i="1"/>
  <c r="R21" i="1"/>
  <c r="S21" i="1"/>
  <c r="K22" i="1"/>
  <c r="L22" i="1"/>
  <c r="O22" i="1"/>
  <c r="P22" i="1"/>
  <c r="Q22" i="1"/>
  <c r="R22" i="1"/>
  <c r="S22" i="1"/>
  <c r="K23" i="1"/>
  <c r="L23" i="1"/>
  <c r="N23" i="1" s="1"/>
  <c r="O23" i="1"/>
  <c r="P23" i="1"/>
  <c r="Q23" i="1"/>
  <c r="R23" i="1"/>
  <c r="S23" i="1"/>
  <c r="K24" i="1"/>
  <c r="L24" i="1"/>
  <c r="N24" i="1" s="1"/>
  <c r="O24" i="1"/>
  <c r="P24" i="1"/>
  <c r="Q24" i="1"/>
  <c r="R24" i="1"/>
  <c r="S24" i="1"/>
  <c r="K25" i="1"/>
  <c r="L25" i="1"/>
  <c r="O25" i="1"/>
  <c r="P25" i="1"/>
  <c r="Q25" i="1"/>
  <c r="R25" i="1"/>
  <c r="S25" i="1"/>
  <c r="K26" i="1"/>
  <c r="L26" i="1"/>
  <c r="N26" i="1" s="1"/>
  <c r="O26" i="1"/>
  <c r="P26" i="1"/>
  <c r="Q26" i="1"/>
  <c r="R26" i="1"/>
  <c r="S26" i="1"/>
  <c r="K27" i="1"/>
  <c r="L27" i="1"/>
  <c r="N27" i="1" s="1"/>
  <c r="O27" i="1"/>
  <c r="P27" i="1"/>
  <c r="Q27" i="1"/>
  <c r="R27" i="1"/>
  <c r="S27" i="1"/>
  <c r="K28" i="1"/>
  <c r="L28" i="1"/>
  <c r="O28" i="1"/>
  <c r="P28" i="1"/>
  <c r="Q28" i="1"/>
  <c r="R28" i="1"/>
  <c r="S28" i="1"/>
  <c r="K29" i="1"/>
  <c r="L29" i="1"/>
  <c r="N29" i="1" s="1"/>
  <c r="O29" i="1"/>
  <c r="P29" i="1"/>
  <c r="Q29" i="1"/>
  <c r="R29" i="1"/>
  <c r="S29" i="1"/>
  <c r="K30" i="1"/>
  <c r="L30" i="1"/>
  <c r="N30" i="1" s="1"/>
  <c r="O30" i="1"/>
  <c r="P30" i="1"/>
  <c r="Q30" i="1"/>
  <c r="R30" i="1"/>
  <c r="S30" i="1"/>
  <c r="K31" i="1"/>
  <c r="L31" i="1"/>
  <c r="O31" i="1"/>
  <c r="P31" i="1"/>
  <c r="Q31" i="1"/>
  <c r="R31" i="1"/>
  <c r="S31" i="1"/>
  <c r="K32" i="1"/>
  <c r="L32" i="1"/>
  <c r="N32" i="1" s="1"/>
  <c r="O32" i="1"/>
  <c r="P32" i="1"/>
  <c r="Q32" i="1"/>
  <c r="R32" i="1"/>
  <c r="S32" i="1"/>
  <c r="K33" i="1"/>
  <c r="L33" i="1"/>
  <c r="N33" i="1" s="1"/>
  <c r="O33" i="1"/>
  <c r="P33" i="1"/>
  <c r="Q33" i="1"/>
  <c r="R33" i="1"/>
  <c r="S33" i="1"/>
  <c r="K34" i="1"/>
  <c r="L34" i="1"/>
  <c r="O34" i="1"/>
  <c r="P34" i="1"/>
  <c r="Q34" i="1"/>
  <c r="R34" i="1"/>
  <c r="S34" i="1"/>
  <c r="K35" i="1"/>
  <c r="L35" i="1"/>
  <c r="N35" i="1" s="1"/>
  <c r="O35" i="1"/>
  <c r="P35" i="1"/>
  <c r="Q35" i="1"/>
  <c r="R35" i="1"/>
  <c r="S35" i="1"/>
  <c r="K36" i="1"/>
  <c r="L36" i="1"/>
  <c r="N36" i="1" s="1"/>
  <c r="O36" i="1"/>
  <c r="P36" i="1"/>
  <c r="Q36" i="1"/>
  <c r="R36" i="1"/>
  <c r="S36" i="1"/>
  <c r="L7" i="1"/>
  <c r="K7" i="1"/>
  <c r="M7" i="1" s="1"/>
  <c r="M9" i="1" l="1"/>
  <c r="M10" i="1"/>
  <c r="M11" i="1"/>
  <c r="M12" i="1"/>
  <c r="N12" i="1" s="1"/>
  <c r="O12" i="1" s="1"/>
  <c r="N31" i="1"/>
  <c r="T31" i="1" s="1"/>
  <c r="N25" i="1"/>
  <c r="N19" i="1"/>
  <c r="T19" i="1" s="1"/>
  <c r="N13" i="1"/>
  <c r="N11" i="1"/>
  <c r="O11" i="1" s="1"/>
  <c r="N9" i="1"/>
  <c r="O9" i="1" s="1"/>
  <c r="N8" i="1"/>
  <c r="O8" i="1" s="1"/>
  <c r="T8" i="1" s="1"/>
  <c r="N34" i="1"/>
  <c r="N28" i="1"/>
  <c r="T28" i="1" s="1"/>
  <c r="N22" i="1"/>
  <c r="T22" i="1" s="1"/>
  <c r="N16" i="1"/>
  <c r="T16" i="1" s="1"/>
  <c r="N10" i="1"/>
  <c r="O10" i="1" s="1"/>
  <c r="N7" i="1"/>
  <c r="T25" i="1"/>
  <c r="T18" i="1"/>
  <c r="T35" i="1"/>
  <c r="T23" i="1"/>
  <c r="T17" i="1"/>
  <c r="T36" i="1"/>
  <c r="T24" i="1"/>
  <c r="T34" i="1"/>
  <c r="T33" i="1"/>
  <c r="T27" i="1"/>
  <c r="T21" i="1"/>
  <c r="T15" i="1"/>
  <c r="T30" i="1"/>
  <c r="T29" i="1"/>
  <c r="T32" i="1"/>
  <c r="T26" i="1"/>
  <c r="T20" i="1"/>
  <c r="T14" i="1"/>
  <c r="T13" i="1"/>
  <c r="T11" i="1" l="1"/>
  <c r="T12" i="1"/>
  <c r="T9" i="1"/>
  <c r="T10" i="1"/>
  <c r="P7" i="1"/>
  <c r="Q7" i="1"/>
  <c r="R7" i="1"/>
  <c r="S7" i="1"/>
  <c r="O7" i="1" l="1"/>
  <c r="T7" i="1" s="1"/>
  <c r="I4" i="1" l="1"/>
  <c r="J4" i="1"/>
</calcChain>
</file>

<file path=xl/sharedStrings.xml><?xml version="1.0" encoding="utf-8"?>
<sst xmlns="http://schemas.openxmlformats.org/spreadsheetml/2006/main" count="25" uniqueCount="21">
  <si>
    <t>Material</t>
  </si>
  <si>
    <t>Oberfläche</t>
  </si>
  <si>
    <t>Material-Format</t>
  </si>
  <si>
    <t>Stück</t>
  </si>
  <si>
    <t>Pos.</t>
  </si>
  <si>
    <t>Kommission:</t>
  </si>
  <si>
    <t>Farbe:</t>
  </si>
  <si>
    <t>Gewicht pro Stück</t>
  </si>
  <si>
    <t>Bemerkungen (spezielle Formen, gewünschter Abdeckaufwand etc.)</t>
  </si>
  <si>
    <r>
      <rPr>
        <b/>
        <sz val="18"/>
        <color theme="1"/>
        <rFont val="Calibri"/>
        <family val="2"/>
        <scheme val="minor"/>
      </rPr>
      <t>Stückliste</t>
    </r>
    <r>
      <rPr>
        <sz val="16"/>
        <color theme="1"/>
        <rFont val="Calibri"/>
        <family val="2"/>
        <scheme val="minor"/>
      </rPr>
      <t xml:space="preserve">
(elektronisch auszufüllen - aufgrund Formeln)</t>
    </r>
  </si>
  <si>
    <t>Breite oder Umfang
(Profil/Rohr etc. =Abwicklung/Umfang)</t>
  </si>
  <si>
    <t>Länge / mm</t>
  </si>
  <si>
    <t>Tiefe /mm (Körpermass oder mit Winkel)</t>
  </si>
  <si>
    <t>Wunschtermin:</t>
  </si>
  <si>
    <r>
      <t>effektive m</t>
    </r>
    <r>
      <rPr>
        <i/>
        <vertAlign val="superscript"/>
        <sz val="11"/>
        <color theme="8" tint="-0.249977111117893"/>
        <rFont val="Calibri"/>
        <family val="2"/>
        <scheme val="minor"/>
      </rPr>
      <t>2</t>
    </r>
  </si>
  <si>
    <t>Klein-/Grossteil</t>
  </si>
  <si>
    <r>
      <t>Faktor m</t>
    </r>
    <r>
      <rPr>
        <i/>
        <vertAlign val="superscript"/>
        <sz val="11"/>
        <color theme="8" tint="-0.249977111117893"/>
        <rFont val="Calibri"/>
        <family val="2"/>
        <scheme val="minor"/>
      </rPr>
      <t>2</t>
    </r>
  </si>
  <si>
    <t>Format</t>
  </si>
  <si>
    <t>Länge gerundet</t>
  </si>
  <si>
    <t>Breite gerundet</t>
  </si>
  <si>
    <t>&gt;Bis zu einer Breite von 300mm wird die Länge auf 1000mm aufgerundet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</si>
</sst>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i/>
      <vertAlign val="superscript"/>
      <sz val="11"/>
      <color theme="8" tint="-0.249977111117893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0" fontId="0" fillId="0" borderId="0" xfId="0" applyFill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0" xfId="0" applyProtection="1"/>
    <xf numFmtId="0" fontId="0" fillId="3" borderId="1" xfId="0" applyFill="1" applyBorder="1" applyProtection="1"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Border="1" applyProtection="1"/>
    <xf numFmtId="0" fontId="0" fillId="4" borderId="0" xfId="0" applyFill="1" applyBorder="1" applyProtection="1"/>
    <xf numFmtId="0" fontId="0" fillId="0" borderId="0" xfId="0" quotePrefix="1" applyBorder="1" applyProtection="1"/>
    <xf numFmtId="0" fontId="0" fillId="0" borderId="0" xfId="0" applyFill="1" applyBorder="1" applyProtection="1"/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 wrapText="1"/>
    </xf>
  </cellXfs>
  <cellStyles count="1">
    <cellStyle name="Standard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2</xdr:col>
      <xdr:colOff>110571</xdr:colOff>
      <xdr:row>0</xdr:row>
      <xdr:rowOff>567690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6566E0F-7B14-4DEC-BFE4-CF8C056218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47" t="37325" r="23806" b="29577"/>
        <a:stretch/>
      </xdr:blipFill>
      <xdr:spPr>
        <a:xfrm>
          <a:off x="57150" y="9525"/>
          <a:ext cx="2017476" cy="552450"/>
        </a:xfrm>
        <a:prstGeom prst="rect">
          <a:avLst/>
        </a:prstGeom>
      </xdr:spPr>
    </xdr:pic>
    <xdr:clientData/>
  </xdr:twoCellAnchor>
  <xdr:twoCellAnchor>
    <xdr:from>
      <xdr:col>5</xdr:col>
      <xdr:colOff>76201</xdr:colOff>
      <xdr:row>0</xdr:row>
      <xdr:rowOff>0</xdr:rowOff>
    </xdr:from>
    <xdr:to>
      <xdr:col>7</xdr:col>
      <xdr:colOff>488206</xdr:colOff>
      <xdr:row>2</xdr:row>
      <xdr:rowOff>57150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26FA056B-C4A1-4E60-94BB-2EB6AB64931D}"/>
            </a:ext>
          </a:extLst>
        </xdr:cNvPr>
        <xdr:cNvGrpSpPr/>
      </xdr:nvGrpSpPr>
      <xdr:grpSpPr>
        <a:xfrm>
          <a:off x="5600701" y="0"/>
          <a:ext cx="2158890" cy="1188720"/>
          <a:chOff x="1206594" y="605806"/>
          <a:chExt cx="2068770" cy="1257578"/>
        </a:xfrm>
      </xdr:grpSpPr>
      <xdr:pic>
        <xdr:nvPicPr>
          <xdr:cNvPr id="5" name="Grafik 4">
            <a:extLst>
              <a:ext uri="{FF2B5EF4-FFF2-40B4-BE49-F238E27FC236}">
                <a16:creationId xmlns:a16="http://schemas.microsoft.com/office/drawing/2014/main" id="{F9F87DDE-E088-409F-8D43-5AC1F108F2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493134" y="858625"/>
            <a:ext cx="1727507" cy="1004759"/>
          </a:xfrm>
          <a:prstGeom prst="rect">
            <a:avLst/>
          </a:prstGeom>
        </xdr:spPr>
      </xdr:pic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2B2B4A19-C117-4154-B583-7151A31D1B6A}"/>
              </a:ext>
            </a:extLst>
          </xdr:cNvPr>
          <xdr:cNvGrpSpPr/>
        </xdr:nvGrpSpPr>
        <xdr:grpSpPr>
          <a:xfrm>
            <a:off x="1563529" y="801721"/>
            <a:ext cx="1114783" cy="82709"/>
            <a:chOff x="7567437" y="1070881"/>
            <a:chExt cx="3718572" cy="227495"/>
          </a:xfrm>
        </xdr:grpSpPr>
        <xdr:cxnSp macro="">
          <xdr:nvCxnSpPr>
            <xdr:cNvPr id="16" name="Gerader Verbinder 15">
              <a:extLst>
                <a:ext uri="{FF2B5EF4-FFF2-40B4-BE49-F238E27FC236}">
                  <a16:creationId xmlns:a16="http://schemas.microsoft.com/office/drawing/2014/main" id="{FC561FCE-8ADF-4D6D-9E23-CC0C50C8E792}"/>
                </a:ext>
              </a:extLst>
            </xdr:cNvPr>
            <xdr:cNvCxnSpPr/>
          </xdr:nvCxnSpPr>
          <xdr:spPr>
            <a:xfrm>
              <a:off x="7567437" y="1186325"/>
              <a:ext cx="3718572" cy="73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Gerader Verbinder 16">
              <a:extLst>
                <a:ext uri="{FF2B5EF4-FFF2-40B4-BE49-F238E27FC236}">
                  <a16:creationId xmlns:a16="http://schemas.microsoft.com/office/drawing/2014/main" id="{055999AC-212E-4BBC-8CFF-8932E92C2DB5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Gruppieren 6">
            <a:extLst>
              <a:ext uri="{FF2B5EF4-FFF2-40B4-BE49-F238E27FC236}">
                <a16:creationId xmlns:a16="http://schemas.microsoft.com/office/drawing/2014/main" id="{C88488ED-262C-4B44-96DF-23F723D9CAFC}"/>
              </a:ext>
            </a:extLst>
          </xdr:cNvPr>
          <xdr:cNvGrpSpPr/>
        </xdr:nvGrpSpPr>
        <xdr:grpSpPr>
          <a:xfrm rot="1696634">
            <a:off x="2685913" y="872659"/>
            <a:ext cx="589451" cy="277829"/>
            <a:chOff x="7848851" y="587810"/>
            <a:chExt cx="3445179" cy="1041147"/>
          </a:xfrm>
        </xdr:grpSpPr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51E9243D-4DB2-4123-9948-447BB01D5714}"/>
                </a:ext>
              </a:extLst>
            </xdr:cNvPr>
            <xdr:cNvCxnSpPr/>
          </xdr:nvCxnSpPr>
          <xdr:spPr>
            <a:xfrm rot="19903366">
              <a:off x="7848851" y="587810"/>
              <a:ext cx="3105609" cy="104114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840DE7DA-C454-442A-B9AA-84CE7F90865A}"/>
                </a:ext>
              </a:extLst>
            </xdr:cNvPr>
            <xdr:cNvCxnSpPr/>
          </xdr:nvCxnSpPr>
          <xdr:spPr>
            <a:xfrm>
              <a:off x="11293316" y="1070558"/>
              <a:ext cx="714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" name="Gruppieren 7">
            <a:extLst>
              <a:ext uri="{FF2B5EF4-FFF2-40B4-BE49-F238E27FC236}">
                <a16:creationId xmlns:a16="http://schemas.microsoft.com/office/drawing/2014/main" id="{9D1F004F-599E-43E0-B674-1CC6B31258A4}"/>
              </a:ext>
            </a:extLst>
          </xdr:cNvPr>
          <xdr:cNvGrpSpPr/>
        </xdr:nvGrpSpPr>
        <xdr:grpSpPr>
          <a:xfrm rot="5400000">
            <a:off x="1199489" y="1100349"/>
            <a:ext cx="519979" cy="180703"/>
            <a:chOff x="7567437" y="1070558"/>
            <a:chExt cx="3726593" cy="227818"/>
          </a:xfrm>
        </xdr:grpSpPr>
        <xdr:cxnSp macro="">
          <xdr:nvCxnSpPr>
            <xdr:cNvPr id="11" name="Gerader Verbinder 10">
              <a:extLst>
                <a:ext uri="{FF2B5EF4-FFF2-40B4-BE49-F238E27FC236}">
                  <a16:creationId xmlns:a16="http://schemas.microsoft.com/office/drawing/2014/main" id="{B1D2839A-9447-492E-A7A0-71C8076136BC}"/>
                </a:ext>
              </a:extLst>
            </xdr:cNvPr>
            <xdr:cNvCxnSpPr/>
          </xdr:nvCxnSpPr>
          <xdr:spPr>
            <a:xfrm>
              <a:off x="7567437" y="1186325"/>
              <a:ext cx="3718572" cy="73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Gerader Verbinder 11">
              <a:extLst>
                <a:ext uri="{FF2B5EF4-FFF2-40B4-BE49-F238E27FC236}">
                  <a16:creationId xmlns:a16="http://schemas.microsoft.com/office/drawing/2014/main" id="{2C04EA93-6B1F-4E06-A8F1-CD188B2E42C7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3CC46941-87BE-481F-AF7E-9FBF22E346E9}"/>
                </a:ext>
              </a:extLst>
            </xdr:cNvPr>
            <xdr:cNvCxnSpPr/>
          </xdr:nvCxnSpPr>
          <xdr:spPr>
            <a:xfrm>
              <a:off x="11293316" y="1070558"/>
              <a:ext cx="714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DF546222-76A0-4857-BBAE-A519752D998E}"/>
              </a:ext>
            </a:extLst>
          </xdr:cNvPr>
          <xdr:cNvSpPr txBox="1"/>
        </xdr:nvSpPr>
        <xdr:spPr>
          <a:xfrm>
            <a:off x="2569150" y="605806"/>
            <a:ext cx="281609" cy="2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E6C515CE-DE88-49B3-B8D0-0D6073E75505}"/>
              </a:ext>
            </a:extLst>
          </xdr:cNvPr>
          <xdr:cNvSpPr txBox="1"/>
        </xdr:nvSpPr>
        <xdr:spPr>
          <a:xfrm>
            <a:off x="1206594" y="1055773"/>
            <a:ext cx="281092" cy="248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B</a:t>
            </a:r>
          </a:p>
        </xdr:txBody>
      </xdr:sp>
    </xdr:grpSp>
    <xdr:clientData/>
  </xdr:twoCellAnchor>
  <xdr:twoCellAnchor>
    <xdr:from>
      <xdr:col>9</xdr:col>
      <xdr:colOff>148215</xdr:colOff>
      <xdr:row>0</xdr:row>
      <xdr:rowOff>0</xdr:rowOff>
    </xdr:from>
    <xdr:to>
      <xdr:col>9</xdr:col>
      <xdr:colOff>1516473</xdr:colOff>
      <xdr:row>0</xdr:row>
      <xdr:rowOff>794962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CF489F78-BEAC-4269-9EB8-0EABE13A93E5}"/>
            </a:ext>
          </a:extLst>
        </xdr:cNvPr>
        <xdr:cNvGrpSpPr/>
      </xdr:nvGrpSpPr>
      <xdr:grpSpPr>
        <a:xfrm>
          <a:off x="9878955" y="0"/>
          <a:ext cx="1370163" cy="796867"/>
          <a:chOff x="4208341" y="732859"/>
          <a:chExt cx="1413164" cy="948241"/>
        </a:xfrm>
      </xdr:grpSpPr>
      <xdr:sp macro="" textlink="">
        <xdr:nvSpPr>
          <xdr:cNvPr id="19" name="Rechteck 18">
            <a:extLst>
              <a:ext uri="{FF2B5EF4-FFF2-40B4-BE49-F238E27FC236}">
                <a16:creationId xmlns:a16="http://schemas.microsoft.com/office/drawing/2014/main" id="{6B9E8858-EDE8-4326-8355-F8FEB79C198B}"/>
              </a:ext>
            </a:extLst>
          </xdr:cNvPr>
          <xdr:cNvSpPr/>
        </xdr:nvSpPr>
        <xdr:spPr>
          <a:xfrm>
            <a:off x="4250072" y="1138606"/>
            <a:ext cx="1048665" cy="51563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grpSp>
        <xdr:nvGrpSpPr>
          <xdr:cNvPr id="20" name="Gruppieren 19">
            <a:extLst>
              <a:ext uri="{FF2B5EF4-FFF2-40B4-BE49-F238E27FC236}">
                <a16:creationId xmlns:a16="http://schemas.microsoft.com/office/drawing/2014/main" id="{F79A7FEA-3966-481E-88B4-6E94F2B2A5B0}"/>
              </a:ext>
            </a:extLst>
          </xdr:cNvPr>
          <xdr:cNvGrpSpPr/>
        </xdr:nvGrpSpPr>
        <xdr:grpSpPr>
          <a:xfrm>
            <a:off x="4208341" y="960714"/>
            <a:ext cx="1105677" cy="132642"/>
            <a:chOff x="7567437" y="1070881"/>
            <a:chExt cx="3450212" cy="232987"/>
          </a:xfrm>
        </xdr:grpSpPr>
        <xdr:cxnSp macro="">
          <xdr:nvCxnSpPr>
            <xdr:cNvPr id="27" name="Gerader Verbinder 26">
              <a:extLst>
                <a:ext uri="{FF2B5EF4-FFF2-40B4-BE49-F238E27FC236}">
                  <a16:creationId xmlns:a16="http://schemas.microsoft.com/office/drawing/2014/main" id="{DFF4B2A5-D3B0-4C46-A0C5-8B6678951315}"/>
                </a:ext>
              </a:extLst>
            </xdr:cNvPr>
            <xdr:cNvCxnSpPr/>
          </xdr:nvCxnSpPr>
          <xdr:spPr>
            <a:xfrm>
              <a:off x="7567437" y="1186325"/>
              <a:ext cx="3450212" cy="709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Gerader Verbinder 27">
              <a:extLst>
                <a:ext uri="{FF2B5EF4-FFF2-40B4-BE49-F238E27FC236}">
                  <a16:creationId xmlns:a16="http://schemas.microsoft.com/office/drawing/2014/main" id="{6A6B815F-FE10-4329-A97E-7A05467FB92D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Gerader Verbinder 28">
              <a:extLst>
                <a:ext uri="{FF2B5EF4-FFF2-40B4-BE49-F238E27FC236}">
                  <a16:creationId xmlns:a16="http://schemas.microsoft.com/office/drawing/2014/main" id="{1B9734C5-E14F-44D7-8434-598B92FCFD9E}"/>
                </a:ext>
              </a:extLst>
            </xdr:cNvPr>
            <xdr:cNvCxnSpPr/>
          </xdr:nvCxnSpPr>
          <xdr:spPr>
            <a:xfrm>
              <a:off x="11000333" y="1077182"/>
              <a:ext cx="715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Gruppieren 20">
            <a:extLst>
              <a:ext uri="{FF2B5EF4-FFF2-40B4-BE49-F238E27FC236}">
                <a16:creationId xmlns:a16="http://schemas.microsoft.com/office/drawing/2014/main" id="{59A1EF6A-54D4-4582-8F49-A76F864800C5}"/>
              </a:ext>
            </a:extLst>
          </xdr:cNvPr>
          <xdr:cNvGrpSpPr/>
        </xdr:nvGrpSpPr>
        <xdr:grpSpPr>
          <a:xfrm rot="5400000">
            <a:off x="5164970" y="1327524"/>
            <a:ext cx="525931" cy="181221"/>
            <a:chOff x="7567437" y="1070558"/>
            <a:chExt cx="3726593" cy="227818"/>
          </a:xfrm>
        </xdr:grpSpPr>
        <xdr:cxnSp macro="">
          <xdr:nvCxnSpPr>
            <xdr:cNvPr id="24" name="Gerader Verbinder 23">
              <a:extLst>
                <a:ext uri="{FF2B5EF4-FFF2-40B4-BE49-F238E27FC236}">
                  <a16:creationId xmlns:a16="http://schemas.microsoft.com/office/drawing/2014/main" id="{D3B6D4C6-F7BE-4925-9BDD-C30ABE1E9979}"/>
                </a:ext>
              </a:extLst>
            </xdr:cNvPr>
            <xdr:cNvCxnSpPr/>
          </xdr:nvCxnSpPr>
          <xdr:spPr>
            <a:xfrm>
              <a:off x="7567437" y="1186325"/>
              <a:ext cx="3718572" cy="73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Gerader Verbinder 24">
              <a:extLst>
                <a:ext uri="{FF2B5EF4-FFF2-40B4-BE49-F238E27FC236}">
                  <a16:creationId xmlns:a16="http://schemas.microsoft.com/office/drawing/2014/main" id="{02CF1FDB-1A4C-4BC4-96AD-9AD840639F98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Gerader Verbinder 25">
              <a:extLst>
                <a:ext uri="{FF2B5EF4-FFF2-40B4-BE49-F238E27FC236}">
                  <a16:creationId xmlns:a16="http://schemas.microsoft.com/office/drawing/2014/main" id="{40AD1280-E25C-4F8C-9B18-BEE89744BA93}"/>
                </a:ext>
              </a:extLst>
            </xdr:cNvPr>
            <xdr:cNvCxnSpPr/>
          </xdr:nvCxnSpPr>
          <xdr:spPr>
            <a:xfrm>
              <a:off x="11293316" y="1070558"/>
              <a:ext cx="714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2" name="Textfeld 21">
            <a:extLst>
              <a:ext uri="{FF2B5EF4-FFF2-40B4-BE49-F238E27FC236}">
                <a16:creationId xmlns:a16="http://schemas.microsoft.com/office/drawing/2014/main" id="{BD4DC847-1AAD-420B-A699-FD6C0C82C9CA}"/>
              </a:ext>
            </a:extLst>
          </xdr:cNvPr>
          <xdr:cNvSpPr txBox="1"/>
        </xdr:nvSpPr>
        <xdr:spPr>
          <a:xfrm>
            <a:off x="4688733" y="732859"/>
            <a:ext cx="283162" cy="2458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sp macro="" textlink="">
        <xdr:nvSpPr>
          <xdr:cNvPr id="23" name="Textfeld 22">
            <a:extLst>
              <a:ext uri="{FF2B5EF4-FFF2-40B4-BE49-F238E27FC236}">
                <a16:creationId xmlns:a16="http://schemas.microsoft.com/office/drawing/2014/main" id="{8F8B69FA-D872-4625-90C6-3678F603EF5C}"/>
              </a:ext>
            </a:extLst>
          </xdr:cNvPr>
          <xdr:cNvSpPr txBox="1"/>
        </xdr:nvSpPr>
        <xdr:spPr>
          <a:xfrm>
            <a:off x="5339895" y="1274432"/>
            <a:ext cx="281610" cy="2489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B</a:t>
            </a:r>
          </a:p>
        </xdr:txBody>
      </xdr:sp>
    </xdr:grpSp>
    <xdr:clientData/>
  </xdr:twoCellAnchor>
  <xdr:twoCellAnchor>
    <xdr:from>
      <xdr:col>7</xdr:col>
      <xdr:colOff>742358</xdr:colOff>
      <xdr:row>0</xdr:row>
      <xdr:rowOff>24510</xdr:rowOff>
    </xdr:from>
    <xdr:to>
      <xdr:col>8</xdr:col>
      <xdr:colOff>1060430</xdr:colOff>
      <xdr:row>1</xdr:row>
      <xdr:rowOff>15132</xdr:rowOff>
    </xdr:to>
    <xdr:grpSp>
      <xdr:nvGrpSpPr>
        <xdr:cNvPr id="30" name="Gruppieren 29">
          <a:extLst>
            <a:ext uri="{FF2B5EF4-FFF2-40B4-BE49-F238E27FC236}">
              <a16:creationId xmlns:a16="http://schemas.microsoft.com/office/drawing/2014/main" id="{7A1F6C95-2588-4C4B-92D7-136E7BF54D64}"/>
            </a:ext>
          </a:extLst>
        </xdr:cNvPr>
        <xdr:cNvGrpSpPr/>
      </xdr:nvGrpSpPr>
      <xdr:grpSpPr>
        <a:xfrm>
          <a:off x="8015648" y="26415"/>
          <a:ext cx="1573467" cy="792627"/>
          <a:chOff x="5606471" y="771784"/>
          <a:chExt cx="1427846" cy="892023"/>
        </a:xfrm>
      </xdr:grpSpPr>
      <xdr:grpSp>
        <xdr:nvGrpSpPr>
          <xdr:cNvPr id="31" name="Gruppieren 30">
            <a:extLst>
              <a:ext uri="{FF2B5EF4-FFF2-40B4-BE49-F238E27FC236}">
                <a16:creationId xmlns:a16="http://schemas.microsoft.com/office/drawing/2014/main" id="{F93DFE99-371B-4CA8-886C-EECE9ED00569}"/>
              </a:ext>
            </a:extLst>
          </xdr:cNvPr>
          <xdr:cNvGrpSpPr/>
        </xdr:nvGrpSpPr>
        <xdr:grpSpPr>
          <a:xfrm>
            <a:off x="5606471" y="1145932"/>
            <a:ext cx="1041338" cy="515632"/>
            <a:chOff x="2395903" y="989135"/>
            <a:chExt cx="1040423" cy="520212"/>
          </a:xfrm>
        </xdr:grpSpPr>
        <xdr:sp macro="" textlink="">
          <xdr:nvSpPr>
            <xdr:cNvPr id="42" name="Rechteck 41">
              <a:extLst>
                <a:ext uri="{FF2B5EF4-FFF2-40B4-BE49-F238E27FC236}">
                  <a16:creationId xmlns:a16="http://schemas.microsoft.com/office/drawing/2014/main" id="{4ACDC901-C478-4ACF-9781-EE84F23C369A}"/>
                </a:ext>
              </a:extLst>
            </xdr:cNvPr>
            <xdr:cNvSpPr/>
          </xdr:nvSpPr>
          <xdr:spPr>
            <a:xfrm>
              <a:off x="2395903" y="989135"/>
              <a:ext cx="1040423" cy="52021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sp macro="" textlink="">
          <xdr:nvSpPr>
            <xdr:cNvPr id="43" name="Rechteck 42">
              <a:extLst>
                <a:ext uri="{FF2B5EF4-FFF2-40B4-BE49-F238E27FC236}">
                  <a16:creationId xmlns:a16="http://schemas.microsoft.com/office/drawing/2014/main" id="{571C946B-F520-4838-A0D3-EBFD1657EA38}"/>
                </a:ext>
              </a:extLst>
            </xdr:cNvPr>
            <xdr:cNvSpPr/>
          </xdr:nvSpPr>
          <xdr:spPr>
            <a:xfrm>
              <a:off x="2453054" y="1053612"/>
              <a:ext cx="923192" cy="395654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</xdr:grpSp>
      <xdr:grpSp>
        <xdr:nvGrpSpPr>
          <xdr:cNvPr id="32" name="Gruppieren 31">
            <a:extLst>
              <a:ext uri="{FF2B5EF4-FFF2-40B4-BE49-F238E27FC236}">
                <a16:creationId xmlns:a16="http://schemas.microsoft.com/office/drawing/2014/main" id="{156CA8D7-7964-4142-A9F7-E8007F0CBEF8}"/>
              </a:ext>
            </a:extLst>
          </xdr:cNvPr>
          <xdr:cNvGrpSpPr/>
        </xdr:nvGrpSpPr>
        <xdr:grpSpPr>
          <a:xfrm>
            <a:off x="5609048" y="951974"/>
            <a:ext cx="1029876" cy="140455"/>
            <a:chOff x="7813657" y="1064260"/>
            <a:chExt cx="3213677" cy="246711"/>
          </a:xfrm>
        </xdr:grpSpPr>
        <xdr:cxnSp macro="">
          <xdr:nvCxnSpPr>
            <xdr:cNvPr id="39" name="Gerader Verbinder 38">
              <a:extLst>
                <a:ext uri="{FF2B5EF4-FFF2-40B4-BE49-F238E27FC236}">
                  <a16:creationId xmlns:a16="http://schemas.microsoft.com/office/drawing/2014/main" id="{2D191BD7-E233-46F6-BD94-F22C8C2C27A7}"/>
                </a:ext>
              </a:extLst>
            </xdr:cNvPr>
            <xdr:cNvCxnSpPr/>
          </xdr:nvCxnSpPr>
          <xdr:spPr>
            <a:xfrm flipV="1">
              <a:off x="7813657" y="1187390"/>
              <a:ext cx="3196897" cy="137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Gerader Verbinder 39">
              <a:extLst>
                <a:ext uri="{FF2B5EF4-FFF2-40B4-BE49-F238E27FC236}">
                  <a16:creationId xmlns:a16="http://schemas.microsoft.com/office/drawing/2014/main" id="{DFDCA723-BE21-44CF-BF0E-12A26459BEFE}"/>
                </a:ext>
              </a:extLst>
            </xdr:cNvPr>
            <xdr:cNvCxnSpPr/>
          </xdr:nvCxnSpPr>
          <xdr:spPr>
            <a:xfrm>
              <a:off x="7817804" y="1083477"/>
              <a:ext cx="712" cy="227494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Gerader Verbinder 40">
              <a:extLst>
                <a:ext uri="{FF2B5EF4-FFF2-40B4-BE49-F238E27FC236}">
                  <a16:creationId xmlns:a16="http://schemas.microsoft.com/office/drawing/2014/main" id="{03DCDEED-E0A7-4175-A212-BE0F4700DB90}"/>
                </a:ext>
              </a:extLst>
            </xdr:cNvPr>
            <xdr:cNvCxnSpPr/>
          </xdr:nvCxnSpPr>
          <xdr:spPr>
            <a:xfrm>
              <a:off x="11026622" y="1064260"/>
              <a:ext cx="712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" name="Gruppieren 32">
            <a:extLst>
              <a:ext uri="{FF2B5EF4-FFF2-40B4-BE49-F238E27FC236}">
                <a16:creationId xmlns:a16="http://schemas.microsoft.com/office/drawing/2014/main" id="{F128ED4F-12C4-4C44-B598-69C25C8766A7}"/>
              </a:ext>
            </a:extLst>
          </xdr:cNvPr>
          <xdr:cNvGrpSpPr/>
        </xdr:nvGrpSpPr>
        <xdr:grpSpPr>
          <a:xfrm rot="5400000">
            <a:off x="6575059" y="1290594"/>
            <a:ext cx="508637" cy="237790"/>
            <a:chOff x="7567433" y="1067094"/>
            <a:chExt cx="3410701" cy="231282"/>
          </a:xfrm>
        </xdr:grpSpPr>
        <xdr:cxnSp macro="">
          <xdr:nvCxnSpPr>
            <xdr:cNvPr id="36" name="Gerader Verbinder 35">
              <a:extLst>
                <a:ext uri="{FF2B5EF4-FFF2-40B4-BE49-F238E27FC236}">
                  <a16:creationId xmlns:a16="http://schemas.microsoft.com/office/drawing/2014/main" id="{FA9A84B8-4F42-42B5-9CDB-0CC3B31DDE42}"/>
                </a:ext>
              </a:extLst>
            </xdr:cNvPr>
            <xdr:cNvCxnSpPr/>
          </xdr:nvCxnSpPr>
          <xdr:spPr>
            <a:xfrm rot="16200000">
              <a:off x="9269242" y="-522566"/>
              <a:ext cx="7083" cy="3410701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Gerader Verbinder 36">
              <a:extLst>
                <a:ext uri="{FF2B5EF4-FFF2-40B4-BE49-F238E27FC236}">
                  <a16:creationId xmlns:a16="http://schemas.microsoft.com/office/drawing/2014/main" id="{F9C4E55D-09DE-4BDA-95AC-4B2B2871AF82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Gerader Verbinder 37">
              <a:extLst>
                <a:ext uri="{FF2B5EF4-FFF2-40B4-BE49-F238E27FC236}">
                  <a16:creationId xmlns:a16="http://schemas.microsoft.com/office/drawing/2014/main" id="{1A9F73A2-3842-44B7-A6D5-5A8439E7DEFC}"/>
                </a:ext>
              </a:extLst>
            </xdr:cNvPr>
            <xdr:cNvCxnSpPr/>
          </xdr:nvCxnSpPr>
          <xdr:spPr>
            <a:xfrm>
              <a:off x="10956766" y="1067094"/>
              <a:ext cx="715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4" name="Textfeld 33">
            <a:extLst>
              <a:ext uri="{FF2B5EF4-FFF2-40B4-BE49-F238E27FC236}">
                <a16:creationId xmlns:a16="http://schemas.microsoft.com/office/drawing/2014/main" id="{11FA7E99-9490-4E6A-AC7A-A3168B53210E}"/>
              </a:ext>
            </a:extLst>
          </xdr:cNvPr>
          <xdr:cNvSpPr txBox="1"/>
        </xdr:nvSpPr>
        <xdr:spPr>
          <a:xfrm>
            <a:off x="6036935" y="771784"/>
            <a:ext cx="281609" cy="2458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sp macro="" textlink="">
        <xdr:nvSpPr>
          <xdr:cNvPr id="35" name="Textfeld 34">
            <a:extLst>
              <a:ext uri="{FF2B5EF4-FFF2-40B4-BE49-F238E27FC236}">
                <a16:creationId xmlns:a16="http://schemas.microsoft.com/office/drawing/2014/main" id="{998EBCCF-18EF-4BB6-B6CC-37AC39F92E67}"/>
              </a:ext>
            </a:extLst>
          </xdr:cNvPr>
          <xdr:cNvSpPr txBox="1"/>
        </xdr:nvSpPr>
        <xdr:spPr>
          <a:xfrm>
            <a:off x="6752711" y="1227868"/>
            <a:ext cx="281606" cy="2489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B</a:t>
            </a:r>
          </a:p>
        </xdr:txBody>
      </xdr:sp>
    </xdr:grpSp>
    <xdr:clientData/>
  </xdr:twoCellAnchor>
  <xdr:twoCellAnchor>
    <xdr:from>
      <xdr:col>9</xdr:col>
      <xdr:colOff>1599932</xdr:colOff>
      <xdr:row>0</xdr:row>
      <xdr:rowOff>0</xdr:rowOff>
    </xdr:from>
    <xdr:to>
      <xdr:col>10</xdr:col>
      <xdr:colOff>95250</xdr:colOff>
      <xdr:row>2</xdr:row>
      <xdr:rowOff>104775</xdr:rowOff>
    </xdr:to>
    <xdr:grpSp>
      <xdr:nvGrpSpPr>
        <xdr:cNvPr id="44" name="Gruppieren 43">
          <a:extLst>
            <a:ext uri="{FF2B5EF4-FFF2-40B4-BE49-F238E27FC236}">
              <a16:creationId xmlns:a16="http://schemas.microsoft.com/office/drawing/2014/main" id="{1815BCE4-39CA-440C-AB75-942B857D5B0B}"/>
            </a:ext>
          </a:extLst>
        </xdr:cNvPr>
        <xdr:cNvGrpSpPr/>
      </xdr:nvGrpSpPr>
      <xdr:grpSpPr>
        <a:xfrm>
          <a:off x="11330672" y="0"/>
          <a:ext cx="1204228" cy="1234440"/>
          <a:chOff x="3220300" y="786692"/>
          <a:chExt cx="1060928" cy="1144847"/>
        </a:xfrm>
      </xdr:grpSpPr>
      <xdr:grpSp>
        <xdr:nvGrpSpPr>
          <xdr:cNvPr id="45" name="Gruppieren 44">
            <a:extLst>
              <a:ext uri="{FF2B5EF4-FFF2-40B4-BE49-F238E27FC236}">
                <a16:creationId xmlns:a16="http://schemas.microsoft.com/office/drawing/2014/main" id="{A9044427-15A2-4EA8-AF0D-C011F281F13B}"/>
              </a:ext>
            </a:extLst>
          </xdr:cNvPr>
          <xdr:cNvGrpSpPr/>
        </xdr:nvGrpSpPr>
        <xdr:grpSpPr>
          <a:xfrm>
            <a:off x="3307647" y="1007356"/>
            <a:ext cx="744600" cy="740619"/>
            <a:chOff x="9290538" y="87923"/>
            <a:chExt cx="872732" cy="905735"/>
          </a:xfrm>
        </xdr:grpSpPr>
        <xdr:pic>
          <xdr:nvPicPr>
            <xdr:cNvPr id="61" name="Grafik 60">
              <a:extLst>
                <a:ext uri="{FF2B5EF4-FFF2-40B4-BE49-F238E27FC236}">
                  <a16:creationId xmlns:a16="http://schemas.microsoft.com/office/drawing/2014/main" id="{D60D4B24-1677-4671-A94B-9C17A4C3644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9290538" y="161783"/>
              <a:ext cx="872732" cy="831875"/>
            </a:xfrm>
            <a:prstGeom prst="rect">
              <a:avLst/>
            </a:prstGeom>
          </xdr:spPr>
        </xdr:pic>
        <xdr:sp macro="" textlink="">
          <xdr:nvSpPr>
            <xdr:cNvPr id="62" name="Rechteck 61">
              <a:extLst>
                <a:ext uri="{FF2B5EF4-FFF2-40B4-BE49-F238E27FC236}">
                  <a16:creationId xmlns:a16="http://schemas.microsoft.com/office/drawing/2014/main" id="{74BBB01E-9196-41F7-B8E1-476A08C6196F}"/>
                </a:ext>
              </a:extLst>
            </xdr:cNvPr>
            <xdr:cNvSpPr/>
          </xdr:nvSpPr>
          <xdr:spPr>
            <a:xfrm>
              <a:off x="9444404" y="87923"/>
              <a:ext cx="241788" cy="9525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</xdr:grpSp>
      <xdr:grpSp>
        <xdr:nvGrpSpPr>
          <xdr:cNvPr id="46" name="Gruppieren 45">
            <a:extLst>
              <a:ext uri="{FF2B5EF4-FFF2-40B4-BE49-F238E27FC236}">
                <a16:creationId xmlns:a16="http://schemas.microsoft.com/office/drawing/2014/main" id="{26E6EE9F-357B-4C13-9C5D-E6BDCCE58FB8}"/>
              </a:ext>
            </a:extLst>
          </xdr:cNvPr>
          <xdr:cNvGrpSpPr/>
        </xdr:nvGrpSpPr>
        <xdr:grpSpPr>
          <a:xfrm rot="21038845">
            <a:off x="3330609" y="946934"/>
            <a:ext cx="663969" cy="148537"/>
            <a:chOff x="7567437" y="1070558"/>
            <a:chExt cx="3726593" cy="227818"/>
          </a:xfrm>
        </xdr:grpSpPr>
        <xdr:cxnSp macro="">
          <xdr:nvCxnSpPr>
            <xdr:cNvPr id="58" name="Gerader Verbinder 57">
              <a:extLst>
                <a:ext uri="{FF2B5EF4-FFF2-40B4-BE49-F238E27FC236}">
                  <a16:creationId xmlns:a16="http://schemas.microsoft.com/office/drawing/2014/main" id="{8B513FCA-4217-4869-A0E3-E26E5BE5CD3B}"/>
                </a:ext>
              </a:extLst>
            </xdr:cNvPr>
            <xdr:cNvCxnSpPr/>
          </xdr:nvCxnSpPr>
          <xdr:spPr>
            <a:xfrm>
              <a:off x="7567437" y="1186325"/>
              <a:ext cx="3718572" cy="73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Gerader Verbinder 58">
              <a:extLst>
                <a:ext uri="{FF2B5EF4-FFF2-40B4-BE49-F238E27FC236}">
                  <a16:creationId xmlns:a16="http://schemas.microsoft.com/office/drawing/2014/main" id="{EDF2CA6A-ED60-4F8A-8106-3017D6A6E20C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Gerader Verbinder 59">
              <a:extLst>
                <a:ext uri="{FF2B5EF4-FFF2-40B4-BE49-F238E27FC236}">
                  <a16:creationId xmlns:a16="http://schemas.microsoft.com/office/drawing/2014/main" id="{6FBD8801-1825-4AB1-826F-5B1DFBD9DA60}"/>
                </a:ext>
              </a:extLst>
            </xdr:cNvPr>
            <xdr:cNvCxnSpPr/>
          </xdr:nvCxnSpPr>
          <xdr:spPr>
            <a:xfrm>
              <a:off x="11293316" y="1070558"/>
              <a:ext cx="714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7" name="Gruppieren 46">
            <a:extLst>
              <a:ext uri="{FF2B5EF4-FFF2-40B4-BE49-F238E27FC236}">
                <a16:creationId xmlns:a16="http://schemas.microsoft.com/office/drawing/2014/main" id="{ED662ACA-BF76-4FED-ADED-4626D4049F4F}"/>
              </a:ext>
            </a:extLst>
          </xdr:cNvPr>
          <xdr:cNvGrpSpPr/>
        </xdr:nvGrpSpPr>
        <xdr:grpSpPr>
          <a:xfrm rot="5400000">
            <a:off x="3809029" y="1247365"/>
            <a:ext cx="524638" cy="181221"/>
            <a:chOff x="7567437" y="1070558"/>
            <a:chExt cx="3726593" cy="227818"/>
          </a:xfrm>
        </xdr:grpSpPr>
        <xdr:cxnSp macro="">
          <xdr:nvCxnSpPr>
            <xdr:cNvPr id="55" name="Gerader Verbinder 54">
              <a:extLst>
                <a:ext uri="{FF2B5EF4-FFF2-40B4-BE49-F238E27FC236}">
                  <a16:creationId xmlns:a16="http://schemas.microsoft.com/office/drawing/2014/main" id="{FE9B7E31-D304-4F53-A76B-D60E60649BAA}"/>
                </a:ext>
              </a:extLst>
            </xdr:cNvPr>
            <xdr:cNvCxnSpPr/>
          </xdr:nvCxnSpPr>
          <xdr:spPr>
            <a:xfrm>
              <a:off x="7567437" y="1186325"/>
              <a:ext cx="3718572" cy="732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Gerader Verbinder 55">
              <a:extLst>
                <a:ext uri="{FF2B5EF4-FFF2-40B4-BE49-F238E27FC236}">
                  <a16:creationId xmlns:a16="http://schemas.microsoft.com/office/drawing/2014/main" id="{C38EA74B-9BB7-46AB-9735-48EE0E14056B}"/>
                </a:ext>
              </a:extLst>
            </xdr:cNvPr>
            <xdr:cNvCxnSpPr/>
          </xdr:nvCxnSpPr>
          <xdr:spPr>
            <a:xfrm>
              <a:off x="7573335" y="1070881"/>
              <a:ext cx="714" cy="22749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Gerader Verbinder 56">
              <a:extLst>
                <a:ext uri="{FF2B5EF4-FFF2-40B4-BE49-F238E27FC236}">
                  <a16:creationId xmlns:a16="http://schemas.microsoft.com/office/drawing/2014/main" id="{A10DCC88-455D-412C-999F-080C104A1A22}"/>
                </a:ext>
              </a:extLst>
            </xdr:cNvPr>
            <xdr:cNvCxnSpPr/>
          </xdr:nvCxnSpPr>
          <xdr:spPr>
            <a:xfrm>
              <a:off x="11293316" y="1070558"/>
              <a:ext cx="714" cy="2266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" name="Gruppieren 47">
            <a:extLst>
              <a:ext uri="{FF2B5EF4-FFF2-40B4-BE49-F238E27FC236}">
                <a16:creationId xmlns:a16="http://schemas.microsoft.com/office/drawing/2014/main" id="{2BA82D3F-7671-4A38-9261-74764D5B427A}"/>
              </a:ext>
            </a:extLst>
          </xdr:cNvPr>
          <xdr:cNvGrpSpPr/>
        </xdr:nvGrpSpPr>
        <xdr:grpSpPr>
          <a:xfrm rot="1158414">
            <a:off x="3250471" y="1682880"/>
            <a:ext cx="312946" cy="119308"/>
            <a:chOff x="6779892" y="1111512"/>
            <a:chExt cx="4860301" cy="175395"/>
          </a:xfrm>
        </xdr:grpSpPr>
        <xdr:cxnSp macro="">
          <xdr:nvCxnSpPr>
            <xdr:cNvPr id="52" name="Gerader Verbinder 51">
              <a:extLst>
                <a:ext uri="{FF2B5EF4-FFF2-40B4-BE49-F238E27FC236}">
                  <a16:creationId xmlns:a16="http://schemas.microsoft.com/office/drawing/2014/main" id="{10041C00-3B50-4934-9012-8D56388595F8}"/>
                </a:ext>
              </a:extLst>
            </xdr:cNvPr>
            <xdr:cNvCxnSpPr>
              <a:endCxn id="51" idx="3"/>
            </xdr:cNvCxnSpPr>
          </xdr:nvCxnSpPr>
          <xdr:spPr>
            <a:xfrm rot="20441586">
              <a:off x="7766019" y="1150330"/>
              <a:ext cx="3036614" cy="136577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Gerader Verbinder 52">
              <a:extLst>
                <a:ext uri="{FF2B5EF4-FFF2-40B4-BE49-F238E27FC236}">
                  <a16:creationId xmlns:a16="http://schemas.microsoft.com/office/drawing/2014/main" id="{8212E9C8-4524-47FC-8D76-53C76910A3D9}"/>
                </a:ext>
              </a:extLst>
            </xdr:cNvPr>
            <xdr:cNvCxnSpPr/>
          </xdr:nvCxnSpPr>
          <xdr:spPr>
            <a:xfrm rot="20441586" flipH="1">
              <a:off x="6779892" y="1111512"/>
              <a:ext cx="1252007" cy="141986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" name="Gerader Verbinder 53">
              <a:extLst>
                <a:ext uri="{FF2B5EF4-FFF2-40B4-BE49-F238E27FC236}">
                  <a16:creationId xmlns:a16="http://schemas.microsoft.com/office/drawing/2014/main" id="{9EC09736-FB50-4BAA-A291-201CBC149223}"/>
                </a:ext>
              </a:extLst>
            </xdr:cNvPr>
            <xdr:cNvCxnSpPr/>
          </xdr:nvCxnSpPr>
          <xdr:spPr>
            <a:xfrm rot="20441586" flipH="1">
              <a:off x="10675426" y="1177940"/>
              <a:ext cx="964767" cy="107345"/>
            </a:xfrm>
            <a:prstGeom prst="line">
              <a:avLst/>
            </a:prstGeom>
            <a:ln w="12700">
              <a:solidFill>
                <a:schemeClr val="accent5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9" name="Textfeld 48">
            <a:extLst>
              <a:ext uri="{FF2B5EF4-FFF2-40B4-BE49-F238E27FC236}">
                <a16:creationId xmlns:a16="http://schemas.microsoft.com/office/drawing/2014/main" id="{70AB2788-4D69-407D-BB00-BBC74A158AD2}"/>
              </a:ext>
            </a:extLst>
          </xdr:cNvPr>
          <xdr:cNvSpPr txBox="1"/>
        </xdr:nvSpPr>
        <xdr:spPr>
          <a:xfrm>
            <a:off x="3506494" y="786692"/>
            <a:ext cx="281609" cy="2458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sp macro="" textlink="">
        <xdr:nvSpPr>
          <xdr:cNvPr id="50" name="Textfeld 49">
            <a:extLst>
              <a:ext uri="{FF2B5EF4-FFF2-40B4-BE49-F238E27FC236}">
                <a16:creationId xmlns:a16="http://schemas.microsoft.com/office/drawing/2014/main" id="{E38A7E00-88A3-45F3-B0CA-55C0AEC6BD0A}"/>
              </a:ext>
            </a:extLst>
          </xdr:cNvPr>
          <xdr:cNvSpPr txBox="1"/>
        </xdr:nvSpPr>
        <xdr:spPr>
          <a:xfrm>
            <a:off x="3999619" y="1203203"/>
            <a:ext cx="281609" cy="248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B</a:t>
            </a:r>
          </a:p>
        </xdr:txBody>
      </xdr:sp>
      <xdr:sp macro="" textlink="">
        <xdr:nvSpPr>
          <xdr:cNvPr id="51" name="Textfeld 50">
            <a:extLst>
              <a:ext uri="{FF2B5EF4-FFF2-40B4-BE49-F238E27FC236}">
                <a16:creationId xmlns:a16="http://schemas.microsoft.com/office/drawing/2014/main" id="{16F981FD-F02C-40C9-B47B-8A100C3FD745}"/>
              </a:ext>
            </a:extLst>
          </xdr:cNvPr>
          <xdr:cNvSpPr txBox="1"/>
        </xdr:nvSpPr>
        <xdr:spPr>
          <a:xfrm>
            <a:off x="3220300" y="1683061"/>
            <a:ext cx="281609" cy="248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T</a:t>
            </a:r>
          </a:p>
        </xdr:txBody>
      </xdr:sp>
    </xdr:grpSp>
    <xdr:clientData/>
  </xdr:twoCellAnchor>
  <xdr:twoCellAnchor>
    <xdr:from>
      <xdr:col>6</xdr:col>
      <xdr:colOff>152401</xdr:colOff>
      <xdr:row>1</xdr:row>
      <xdr:rowOff>193498</xdr:rowOff>
    </xdr:from>
    <xdr:to>
      <xdr:col>9</xdr:col>
      <xdr:colOff>2634456</xdr:colOff>
      <xdr:row>3</xdr:row>
      <xdr:rowOff>209550</xdr:rowOff>
    </xdr:to>
    <xdr:grpSp>
      <xdr:nvGrpSpPr>
        <xdr:cNvPr id="63" name="Gruppieren 62">
          <a:extLst>
            <a:ext uri="{FF2B5EF4-FFF2-40B4-BE49-F238E27FC236}">
              <a16:creationId xmlns:a16="http://schemas.microsoft.com/office/drawing/2014/main" id="{CABF642A-EA25-4954-9D50-47380C6635FE}"/>
            </a:ext>
          </a:extLst>
        </xdr:cNvPr>
        <xdr:cNvGrpSpPr/>
      </xdr:nvGrpSpPr>
      <xdr:grpSpPr>
        <a:xfrm>
          <a:off x="6217921" y="993598"/>
          <a:ext cx="6145370" cy="675182"/>
          <a:chOff x="2148374" y="1772114"/>
          <a:chExt cx="4738357" cy="521650"/>
        </a:xfrm>
      </xdr:grpSpPr>
      <xdr:sp macro="" textlink="">
        <xdr:nvSpPr>
          <xdr:cNvPr id="64" name="Textfeld 63">
            <a:extLst>
              <a:ext uri="{FF2B5EF4-FFF2-40B4-BE49-F238E27FC236}">
                <a16:creationId xmlns:a16="http://schemas.microsoft.com/office/drawing/2014/main" id="{6D774B33-1C9D-40CE-805F-C0925ADF1D5B}"/>
              </a:ext>
            </a:extLst>
          </xdr:cNvPr>
          <xdr:cNvSpPr txBox="1"/>
        </xdr:nvSpPr>
        <xdr:spPr>
          <a:xfrm>
            <a:off x="4622583" y="1772114"/>
            <a:ext cx="281609" cy="248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accent5">
                    <a:lumMod val="75000"/>
                  </a:schemeClr>
                </a:solidFill>
              </a:rPr>
              <a:t>L</a:t>
            </a:r>
          </a:p>
        </xdr:txBody>
      </xdr:sp>
      <xdr:grpSp>
        <xdr:nvGrpSpPr>
          <xdr:cNvPr id="65" name="Gruppieren 64">
            <a:extLst>
              <a:ext uri="{FF2B5EF4-FFF2-40B4-BE49-F238E27FC236}">
                <a16:creationId xmlns:a16="http://schemas.microsoft.com/office/drawing/2014/main" id="{BFB734C4-AA8C-4A3C-90FE-A1A9B5BA26DA}"/>
              </a:ext>
            </a:extLst>
          </xdr:cNvPr>
          <xdr:cNvGrpSpPr/>
        </xdr:nvGrpSpPr>
        <xdr:grpSpPr>
          <a:xfrm>
            <a:off x="2148374" y="1902413"/>
            <a:ext cx="4738357" cy="391351"/>
            <a:chOff x="2148374" y="1902413"/>
            <a:chExt cx="4738357" cy="391351"/>
          </a:xfrm>
        </xdr:grpSpPr>
        <xdr:sp macro="" textlink="">
          <xdr:nvSpPr>
            <xdr:cNvPr id="66" name="Zylinder 65">
              <a:extLst>
                <a:ext uri="{FF2B5EF4-FFF2-40B4-BE49-F238E27FC236}">
                  <a16:creationId xmlns:a16="http://schemas.microsoft.com/office/drawing/2014/main" id="{E6B37D38-28C0-4967-AA92-90A2A19B8D29}"/>
                </a:ext>
              </a:extLst>
            </xdr:cNvPr>
            <xdr:cNvSpPr/>
          </xdr:nvSpPr>
          <xdr:spPr>
            <a:xfrm rot="16200000">
              <a:off x="4680194" y="-39085"/>
              <a:ext cx="124236" cy="4272276"/>
            </a:xfrm>
            <a:prstGeom prst="can">
              <a:avLst/>
            </a:prstGeom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grpSp>
          <xdr:nvGrpSpPr>
            <xdr:cNvPr id="67" name="Gruppieren 66">
              <a:extLst>
                <a:ext uri="{FF2B5EF4-FFF2-40B4-BE49-F238E27FC236}">
                  <a16:creationId xmlns:a16="http://schemas.microsoft.com/office/drawing/2014/main" id="{471313BC-BD09-46EF-8667-D227F2C9241C}"/>
                </a:ext>
              </a:extLst>
            </xdr:cNvPr>
            <xdr:cNvGrpSpPr/>
          </xdr:nvGrpSpPr>
          <xdr:grpSpPr>
            <a:xfrm>
              <a:off x="2639304" y="1902413"/>
              <a:ext cx="4247427" cy="67044"/>
              <a:chOff x="7567437" y="1070558"/>
              <a:chExt cx="3726593" cy="263452"/>
            </a:xfrm>
          </xdr:grpSpPr>
          <xdr:cxnSp macro="">
            <xdr:nvCxnSpPr>
              <xdr:cNvPr id="70" name="Gerader Verbinder 69">
                <a:extLst>
                  <a:ext uri="{FF2B5EF4-FFF2-40B4-BE49-F238E27FC236}">
                    <a16:creationId xmlns:a16="http://schemas.microsoft.com/office/drawing/2014/main" id="{89760DB9-4C75-4FE2-97C4-0348C5A5D26A}"/>
                  </a:ext>
                </a:extLst>
              </xdr:cNvPr>
              <xdr:cNvCxnSpPr/>
            </xdr:nvCxnSpPr>
            <xdr:spPr>
              <a:xfrm>
                <a:off x="7567437" y="1326681"/>
                <a:ext cx="3718572" cy="7329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  <a:prstDash val="lg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1" name="Gerader Verbinder 70">
                <a:extLst>
                  <a:ext uri="{FF2B5EF4-FFF2-40B4-BE49-F238E27FC236}">
                    <a16:creationId xmlns:a16="http://schemas.microsoft.com/office/drawing/2014/main" id="{7FF019A2-D3F5-4950-9892-53BBB102C111}"/>
                  </a:ext>
                </a:extLst>
              </xdr:cNvPr>
              <xdr:cNvCxnSpPr/>
            </xdr:nvCxnSpPr>
            <xdr:spPr>
              <a:xfrm>
                <a:off x="7573335" y="1070881"/>
                <a:ext cx="714" cy="227495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" name="Gerader Verbinder 71">
                <a:extLst>
                  <a:ext uri="{FF2B5EF4-FFF2-40B4-BE49-F238E27FC236}">
                    <a16:creationId xmlns:a16="http://schemas.microsoft.com/office/drawing/2014/main" id="{F0459449-9C78-45E7-8861-30198CAA1ADB}"/>
                  </a:ext>
                </a:extLst>
              </xdr:cNvPr>
              <xdr:cNvCxnSpPr/>
            </xdr:nvCxnSpPr>
            <xdr:spPr>
              <a:xfrm>
                <a:off x="11293316" y="1070558"/>
                <a:ext cx="714" cy="226686"/>
              </a:xfrm>
              <a:prstGeom prst="line">
                <a:avLst/>
              </a:prstGeom>
              <a:ln w="12700">
                <a:solidFill>
                  <a:schemeClr val="accent5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8" name="Ellipse 67">
              <a:extLst>
                <a:ext uri="{FF2B5EF4-FFF2-40B4-BE49-F238E27FC236}">
                  <a16:creationId xmlns:a16="http://schemas.microsoft.com/office/drawing/2014/main" id="{316EA32F-D3BB-4ACB-9D7C-0560107DAC35}"/>
                </a:ext>
              </a:extLst>
            </xdr:cNvPr>
            <xdr:cNvSpPr/>
          </xdr:nvSpPr>
          <xdr:spPr>
            <a:xfrm>
              <a:off x="2531630" y="1910693"/>
              <a:ext cx="223630" cy="383071"/>
            </a:xfrm>
            <a:prstGeom prst="ellipse">
              <a:avLst/>
            </a:prstGeom>
            <a:noFill/>
            <a:ln w="12700">
              <a:solidFill>
                <a:schemeClr val="accent5">
                  <a:lumMod val="75000"/>
                </a:schemeClr>
              </a:solidFill>
              <a:prstDash val="lg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sp macro="" textlink="">
          <xdr:nvSpPr>
            <xdr:cNvPr id="69" name="Textfeld 68">
              <a:extLst>
                <a:ext uri="{FF2B5EF4-FFF2-40B4-BE49-F238E27FC236}">
                  <a16:creationId xmlns:a16="http://schemas.microsoft.com/office/drawing/2014/main" id="{5BD6BF82-081E-46EF-8F44-DFDD1A10098B}"/>
                </a:ext>
              </a:extLst>
            </xdr:cNvPr>
            <xdr:cNvSpPr txBox="1"/>
          </xdr:nvSpPr>
          <xdr:spPr>
            <a:xfrm>
              <a:off x="2148374" y="1947995"/>
              <a:ext cx="824547" cy="32051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700" b="1" baseline="0">
                  <a:solidFill>
                    <a:schemeClr val="accent5">
                      <a:lumMod val="75000"/>
                    </a:schemeClr>
                  </a:solidFill>
                </a:rPr>
                <a:t>Umfang</a:t>
              </a:r>
            </a:p>
            <a:p>
              <a:r>
                <a:rPr lang="de-CH" sz="700" b="1" baseline="0">
                  <a:solidFill>
                    <a:schemeClr val="accent5">
                      <a:lumMod val="75000"/>
                    </a:schemeClr>
                  </a:solidFill>
                </a:rPr>
                <a:t>(Abw)</a:t>
              </a:r>
              <a:endParaRPr lang="de-CH" sz="700" b="1">
                <a:solidFill>
                  <a:schemeClr val="accent5">
                    <a:lumMod val="75000"/>
                  </a:schemeClr>
                </a:solidFill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ADBD-E679-408E-B20B-6E5157020220}">
  <sheetPr>
    <pageSetUpPr fitToPage="1"/>
  </sheetPr>
  <dimension ref="A1:U38"/>
  <sheetViews>
    <sheetView tabSelected="1" topLeftCell="D1" zoomScaleNormal="100" workbookViewId="0">
      <selection activeCell="H11" sqref="H11"/>
    </sheetView>
  </sheetViews>
  <sheetFormatPr baseColWidth="10" defaultRowHeight="15" outlineLevelCol="1" x14ac:dyDescent="0.25"/>
  <cols>
    <col min="1" max="1" width="4.7109375" style="11" customWidth="1"/>
    <col min="2" max="2" width="25" style="11" bestFit="1" customWidth="1"/>
    <col min="3" max="3" width="24.140625" style="11" bestFit="1" customWidth="1"/>
    <col min="4" max="4" width="9.5703125" style="11" customWidth="1"/>
    <col min="5" max="5" width="19.42578125" style="11" bestFit="1" customWidth="1"/>
    <col min="6" max="6" width="8.140625" style="11" customWidth="1"/>
    <col min="7" max="7" width="18" style="11" customWidth="1"/>
    <col min="8" max="8" width="18.85546875" style="11" customWidth="1"/>
    <col min="9" max="9" width="18" style="11" customWidth="1"/>
    <col min="10" max="10" width="42" style="11" customWidth="1"/>
    <col min="11" max="20" width="11.42578125" style="3" hidden="1" customWidth="1" outlineLevel="1"/>
    <col min="21" max="21" width="11.42578125" style="3" collapsed="1"/>
    <col min="22" max="16384" width="11.42578125" style="3"/>
  </cols>
  <sheetData>
    <row r="1" spans="1:20" ht="63" customHeight="1" x14ac:dyDescent="0.5">
      <c r="A1" s="1"/>
      <c r="B1" s="1"/>
      <c r="C1" s="31" t="s">
        <v>9</v>
      </c>
      <c r="D1" s="31"/>
      <c r="E1" s="31"/>
      <c r="F1" s="13"/>
      <c r="G1" s="2"/>
      <c r="H1" s="2"/>
      <c r="I1" s="2"/>
      <c r="J1" s="2"/>
    </row>
    <row r="2" spans="1:20" ht="25.9" customHeight="1" x14ac:dyDescent="0.5">
      <c r="A2" s="16" t="s">
        <v>6</v>
      </c>
      <c r="B2" s="17"/>
      <c r="C2" s="30"/>
      <c r="D2" s="30"/>
      <c r="E2" s="4"/>
      <c r="F2" s="4"/>
      <c r="G2" s="4"/>
      <c r="H2" s="4"/>
      <c r="I2" s="4"/>
      <c r="J2" s="4"/>
    </row>
    <row r="3" spans="1:20" ht="25.9" customHeight="1" x14ac:dyDescent="0.5">
      <c r="A3" s="16" t="s">
        <v>5</v>
      </c>
      <c r="B3" s="17"/>
      <c r="C3" s="30"/>
      <c r="D3" s="30"/>
      <c r="E3" s="4"/>
      <c r="F3" s="4"/>
      <c r="G3" s="4"/>
      <c r="H3" s="4"/>
      <c r="I3" s="4"/>
      <c r="J3" s="4"/>
    </row>
    <row r="4" spans="1:20" ht="21.75" customHeight="1" x14ac:dyDescent="0.5">
      <c r="A4" s="14" t="s">
        <v>13</v>
      </c>
      <c r="B4" s="15"/>
      <c r="C4" s="29"/>
      <c r="D4" s="30"/>
      <c r="E4" s="4"/>
      <c r="F4" s="4"/>
      <c r="G4" s="4"/>
      <c r="H4" s="4"/>
      <c r="I4" s="18">
        <f>SUM(N7:N36)</f>
        <v>0</v>
      </c>
      <c r="J4" s="18">
        <f>SUM(T7:T37)</f>
        <v>0</v>
      </c>
    </row>
    <row r="5" spans="1:20" ht="6" customHeight="1" x14ac:dyDescent="0.5">
      <c r="A5" s="5"/>
      <c r="B5" s="5"/>
      <c r="C5" s="5"/>
      <c r="D5" s="4"/>
      <c r="E5" s="4"/>
      <c r="F5" s="4"/>
      <c r="G5" s="4"/>
      <c r="H5" s="4"/>
      <c r="I5" s="4"/>
      <c r="J5" s="4"/>
    </row>
    <row r="6" spans="1:20" s="9" customFormat="1" ht="45.75" customHeight="1" x14ac:dyDescent="0.25">
      <c r="A6" s="6" t="s">
        <v>4</v>
      </c>
      <c r="B6" s="6" t="s">
        <v>0</v>
      </c>
      <c r="C6" s="6" t="s">
        <v>2</v>
      </c>
      <c r="D6" s="7" t="s">
        <v>7</v>
      </c>
      <c r="E6" s="6" t="s">
        <v>1</v>
      </c>
      <c r="F6" s="6" t="s">
        <v>3</v>
      </c>
      <c r="G6" s="6" t="s">
        <v>11</v>
      </c>
      <c r="H6" s="8" t="s">
        <v>10</v>
      </c>
      <c r="I6" s="7" t="s">
        <v>12</v>
      </c>
      <c r="J6" s="7" t="s">
        <v>8</v>
      </c>
      <c r="K6" s="19" t="s">
        <v>18</v>
      </c>
      <c r="L6" s="19" t="s">
        <v>19</v>
      </c>
      <c r="M6" s="26" t="s">
        <v>18</v>
      </c>
      <c r="N6" s="18" t="s">
        <v>14</v>
      </c>
      <c r="O6" s="19" t="s">
        <v>15</v>
      </c>
      <c r="P6" s="19" t="s">
        <v>0</v>
      </c>
      <c r="Q6" s="19" t="s">
        <v>17</v>
      </c>
      <c r="R6" s="19" t="s">
        <v>7</v>
      </c>
      <c r="S6" s="19" t="s">
        <v>1</v>
      </c>
      <c r="T6" s="20" t="s">
        <v>16</v>
      </c>
    </row>
    <row r="7" spans="1:20" x14ac:dyDescent="0.25">
      <c r="A7" s="10">
        <v>1</v>
      </c>
      <c r="B7" s="12"/>
      <c r="C7" s="12"/>
      <c r="D7" s="12"/>
      <c r="E7" s="12"/>
      <c r="F7" s="12"/>
      <c r="G7" s="12"/>
      <c r="H7" s="12"/>
      <c r="I7" s="12"/>
      <c r="J7" s="12"/>
      <c r="K7" s="19">
        <f>IF(H7&gt;G7,IF(H7&gt;1000,H7,H7),(IF(G7&gt;1000,G7,G7)))</f>
        <v>0</v>
      </c>
      <c r="L7" s="19">
        <f>IF(G7&gt;H7,IF(G7&gt;1000,H7,H7),(IF(H7&gt;1000,G7,G7)))</f>
        <v>0</v>
      </c>
      <c r="M7" s="27">
        <f>IF(K7&gt;1000,K7,IF(L7&lt;300,1000,K7))</f>
        <v>1000</v>
      </c>
      <c r="N7" s="21">
        <f>(((M7+I7)*L7)/1000000)*F7</f>
        <v>0</v>
      </c>
      <c r="O7" s="21" t="str">
        <f>IF(F7&lt;1,"",IF((N7/F7)&lt;1,1,IF((N7/F7)&gt;1.999,"",0.5)))</f>
        <v/>
      </c>
      <c r="P7" s="21" t="str">
        <f>IF(B7="Stahl-Innenanwendung",0.5,IF(B7="Stahl-Aussenanwendung",1.5,IF(B7="verzinkt mit Grundierung",1.5,IF(B7="verzinkt ohne Grundierung",0.5,""))))</f>
        <v/>
      </c>
      <c r="Q7" s="21" t="str">
        <f>IF(C7="Körperformat",2,"")</f>
        <v/>
      </c>
      <c r="R7" s="21" t="str">
        <f>IF(D7="50-99kg",1,IF(D7="100-149kg",1.5,IF(D7="150-199kg",2,IF(D7="&gt;200-250",2,""))))</f>
        <v/>
      </c>
      <c r="S7" s="21" t="str">
        <f>IF(E7="alte Farbe entfernen",1,"")</f>
        <v/>
      </c>
      <c r="T7" s="21">
        <f>N7*(1+(SUM(O7:S7)))</f>
        <v>0</v>
      </c>
    </row>
    <row r="8" spans="1:20" x14ac:dyDescent="0.25">
      <c r="A8" s="10">
        <v>2</v>
      </c>
      <c r="B8" s="12"/>
      <c r="C8" s="12"/>
      <c r="D8" s="12"/>
      <c r="E8" s="12"/>
      <c r="F8" s="12"/>
      <c r="G8" s="12"/>
      <c r="H8" s="12"/>
      <c r="I8" s="12"/>
      <c r="J8" s="12"/>
      <c r="K8" s="19">
        <f t="shared" ref="K8:K36" si="0">IF(H8&gt;G8,IF(H8&gt;1000,H8,H8),(IF(G8&gt;1000,G8,G8)))</f>
        <v>0</v>
      </c>
      <c r="L8" s="19">
        <f t="shared" ref="L8:L36" si="1">IF(G8&gt;H8,IF(G8&gt;1000,H8,H8),(IF(H8&gt;1000,G8,G8)))</f>
        <v>0</v>
      </c>
      <c r="M8" s="28">
        <f t="shared" ref="M8:M36" si="2">IF(K8&gt;1000,K8,IF(L8&lt;300,1000,K8))</f>
        <v>1000</v>
      </c>
      <c r="N8" s="21">
        <f t="shared" ref="N8:N36" si="3">(((M8+I8)*L8)/1000000)*F8</f>
        <v>0</v>
      </c>
      <c r="O8" s="21" t="str">
        <f t="shared" ref="O8:O36" si="4">IF(F8&lt;1,"",IF((N8/F8)&lt;1,1,IF((N8/F8)&gt;1.999,"",0.5)))</f>
        <v/>
      </c>
      <c r="P8" s="21" t="str">
        <f t="shared" ref="P8:P36" si="5">IF(B8="Stahl-Innenanwendung",0.5,IF(B8="Stahl-Aussenanwendung",1.5,IF(B8="verzinkt mit Grundierung",1.5,IF(B8="verzinkt ohne Grundierung",0.5,""))))</f>
        <v/>
      </c>
      <c r="Q8" s="21" t="str">
        <f t="shared" ref="Q8:Q36" si="6">IF(C8="Körperformat",2,"")</f>
        <v/>
      </c>
      <c r="R8" s="21" t="str">
        <f t="shared" ref="R8:R36" si="7">IF(D8="50-99kg",1,IF(D8="100-149kg",1.5,IF(D8="150-199kg",2,IF(D8="&gt;200-250",2,""))))</f>
        <v/>
      </c>
      <c r="S8" s="21" t="str">
        <f t="shared" ref="S8:S36" si="8">IF(E8="alte Farbe entfernen",1,"")</f>
        <v/>
      </c>
      <c r="T8" s="21">
        <f t="shared" ref="T8:T36" si="9">N8*(1+(SUM(O8:S8)))</f>
        <v>0</v>
      </c>
    </row>
    <row r="9" spans="1:20" x14ac:dyDescent="0.25">
      <c r="A9" s="10">
        <v>3</v>
      </c>
      <c r="B9" s="12"/>
      <c r="C9" s="12"/>
      <c r="D9" s="12"/>
      <c r="E9" s="12"/>
      <c r="F9" s="12"/>
      <c r="G9" s="12"/>
      <c r="H9" s="12"/>
      <c r="I9" s="12"/>
      <c r="J9" s="12"/>
      <c r="K9" s="19">
        <f t="shared" si="0"/>
        <v>0</v>
      </c>
      <c r="L9" s="19">
        <f t="shared" si="1"/>
        <v>0</v>
      </c>
      <c r="M9" s="28">
        <f t="shared" si="2"/>
        <v>1000</v>
      </c>
      <c r="N9" s="21">
        <f t="shared" si="3"/>
        <v>0</v>
      </c>
      <c r="O9" s="21" t="str">
        <f t="shared" si="4"/>
        <v/>
      </c>
      <c r="P9" s="21" t="str">
        <f t="shared" si="5"/>
        <v/>
      </c>
      <c r="Q9" s="21" t="str">
        <f t="shared" si="6"/>
        <v/>
      </c>
      <c r="R9" s="21" t="str">
        <f t="shared" si="7"/>
        <v/>
      </c>
      <c r="S9" s="21" t="str">
        <f t="shared" si="8"/>
        <v/>
      </c>
      <c r="T9" s="21">
        <f t="shared" si="9"/>
        <v>0</v>
      </c>
    </row>
    <row r="10" spans="1:20" x14ac:dyDescent="0.25">
      <c r="A10" s="10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9">
        <f t="shared" si="0"/>
        <v>0</v>
      </c>
      <c r="L10" s="19">
        <f t="shared" si="1"/>
        <v>0</v>
      </c>
      <c r="M10" s="28">
        <f t="shared" si="2"/>
        <v>1000</v>
      </c>
      <c r="N10" s="21">
        <f t="shared" si="3"/>
        <v>0</v>
      </c>
      <c r="O10" s="21" t="str">
        <f t="shared" si="4"/>
        <v/>
      </c>
      <c r="P10" s="21" t="str">
        <f t="shared" si="5"/>
        <v/>
      </c>
      <c r="Q10" s="21" t="str">
        <f t="shared" si="6"/>
        <v/>
      </c>
      <c r="R10" s="21" t="str">
        <f t="shared" si="7"/>
        <v/>
      </c>
      <c r="S10" s="21" t="str">
        <f t="shared" si="8"/>
        <v/>
      </c>
      <c r="T10" s="21">
        <f t="shared" si="9"/>
        <v>0</v>
      </c>
    </row>
    <row r="11" spans="1:20" x14ac:dyDescent="0.25">
      <c r="A11" s="10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9">
        <f t="shared" si="0"/>
        <v>0</v>
      </c>
      <c r="L11" s="19">
        <f t="shared" si="1"/>
        <v>0</v>
      </c>
      <c r="M11" s="28">
        <f t="shared" si="2"/>
        <v>1000</v>
      </c>
      <c r="N11" s="21">
        <f t="shared" si="3"/>
        <v>0</v>
      </c>
      <c r="O11" s="21" t="str">
        <f t="shared" si="4"/>
        <v/>
      </c>
      <c r="P11" s="21" t="str">
        <f t="shared" si="5"/>
        <v/>
      </c>
      <c r="Q11" s="21" t="str">
        <f t="shared" si="6"/>
        <v/>
      </c>
      <c r="R11" s="21" t="str">
        <f t="shared" si="7"/>
        <v/>
      </c>
      <c r="S11" s="21" t="str">
        <f t="shared" si="8"/>
        <v/>
      </c>
      <c r="T11" s="21">
        <f t="shared" si="9"/>
        <v>0</v>
      </c>
    </row>
    <row r="12" spans="1:20" x14ac:dyDescent="0.25">
      <c r="A12" s="10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9">
        <f t="shared" si="0"/>
        <v>0</v>
      </c>
      <c r="L12" s="19">
        <f t="shared" si="1"/>
        <v>0</v>
      </c>
      <c r="M12" s="28">
        <f t="shared" si="2"/>
        <v>1000</v>
      </c>
      <c r="N12" s="21">
        <f t="shared" si="3"/>
        <v>0</v>
      </c>
      <c r="O12" s="21" t="str">
        <f t="shared" si="4"/>
        <v/>
      </c>
      <c r="P12" s="21" t="str">
        <f t="shared" si="5"/>
        <v/>
      </c>
      <c r="Q12" s="21" t="str">
        <f t="shared" si="6"/>
        <v/>
      </c>
      <c r="R12" s="21" t="str">
        <f t="shared" si="7"/>
        <v/>
      </c>
      <c r="S12" s="21" t="str">
        <f t="shared" si="8"/>
        <v/>
      </c>
      <c r="T12" s="21">
        <f t="shared" si="9"/>
        <v>0</v>
      </c>
    </row>
    <row r="13" spans="1:20" x14ac:dyDescent="0.25">
      <c r="A13" s="10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9">
        <f t="shared" si="0"/>
        <v>0</v>
      </c>
      <c r="L13" s="19">
        <f t="shared" si="1"/>
        <v>0</v>
      </c>
      <c r="M13" s="28">
        <f t="shared" si="2"/>
        <v>1000</v>
      </c>
      <c r="N13" s="21">
        <f t="shared" si="3"/>
        <v>0</v>
      </c>
      <c r="O13" s="21" t="str">
        <f t="shared" si="4"/>
        <v/>
      </c>
      <c r="P13" s="21" t="str">
        <f t="shared" si="5"/>
        <v/>
      </c>
      <c r="Q13" s="21" t="str">
        <f t="shared" si="6"/>
        <v/>
      </c>
      <c r="R13" s="21" t="str">
        <f t="shared" si="7"/>
        <v/>
      </c>
      <c r="S13" s="21" t="str">
        <f t="shared" si="8"/>
        <v/>
      </c>
      <c r="T13" s="21">
        <f t="shared" si="9"/>
        <v>0</v>
      </c>
    </row>
    <row r="14" spans="1:20" x14ac:dyDescent="0.25">
      <c r="A14" s="10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9">
        <f t="shared" si="0"/>
        <v>0</v>
      </c>
      <c r="L14" s="19">
        <f t="shared" si="1"/>
        <v>0</v>
      </c>
      <c r="M14" s="28">
        <f t="shared" si="2"/>
        <v>1000</v>
      </c>
      <c r="N14" s="21">
        <f t="shared" si="3"/>
        <v>0</v>
      </c>
      <c r="O14" s="21" t="str">
        <f t="shared" si="4"/>
        <v/>
      </c>
      <c r="P14" s="21" t="str">
        <f t="shared" si="5"/>
        <v/>
      </c>
      <c r="Q14" s="21" t="str">
        <f t="shared" si="6"/>
        <v/>
      </c>
      <c r="R14" s="21" t="str">
        <f t="shared" si="7"/>
        <v/>
      </c>
      <c r="S14" s="21" t="str">
        <f t="shared" si="8"/>
        <v/>
      </c>
      <c r="T14" s="21">
        <f t="shared" si="9"/>
        <v>0</v>
      </c>
    </row>
    <row r="15" spans="1:20" x14ac:dyDescent="0.25">
      <c r="A15" s="10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9">
        <f t="shared" si="0"/>
        <v>0</v>
      </c>
      <c r="L15" s="19">
        <f t="shared" si="1"/>
        <v>0</v>
      </c>
      <c r="M15" s="28">
        <f t="shared" si="2"/>
        <v>1000</v>
      </c>
      <c r="N15" s="21">
        <f t="shared" si="3"/>
        <v>0</v>
      </c>
      <c r="O15" s="21" t="str">
        <f t="shared" si="4"/>
        <v/>
      </c>
      <c r="P15" s="21" t="str">
        <f t="shared" si="5"/>
        <v/>
      </c>
      <c r="Q15" s="21" t="str">
        <f t="shared" si="6"/>
        <v/>
      </c>
      <c r="R15" s="21" t="str">
        <f t="shared" si="7"/>
        <v/>
      </c>
      <c r="S15" s="21" t="str">
        <f t="shared" si="8"/>
        <v/>
      </c>
      <c r="T15" s="21">
        <f t="shared" si="9"/>
        <v>0</v>
      </c>
    </row>
    <row r="16" spans="1:20" x14ac:dyDescent="0.25">
      <c r="A16" s="10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9">
        <f t="shared" si="0"/>
        <v>0</v>
      </c>
      <c r="L16" s="19">
        <f t="shared" si="1"/>
        <v>0</v>
      </c>
      <c r="M16" s="28">
        <f t="shared" si="2"/>
        <v>1000</v>
      </c>
      <c r="N16" s="21">
        <f t="shared" si="3"/>
        <v>0</v>
      </c>
      <c r="O16" s="21" t="str">
        <f t="shared" si="4"/>
        <v/>
      </c>
      <c r="P16" s="21" t="str">
        <f t="shared" si="5"/>
        <v/>
      </c>
      <c r="Q16" s="21" t="str">
        <f t="shared" si="6"/>
        <v/>
      </c>
      <c r="R16" s="21" t="str">
        <f t="shared" si="7"/>
        <v/>
      </c>
      <c r="S16" s="21" t="str">
        <f t="shared" si="8"/>
        <v/>
      </c>
      <c r="T16" s="21">
        <f t="shared" si="9"/>
        <v>0</v>
      </c>
    </row>
    <row r="17" spans="1:20" x14ac:dyDescent="0.25">
      <c r="A17" s="10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9">
        <f t="shared" si="0"/>
        <v>0</v>
      </c>
      <c r="L17" s="19">
        <f t="shared" si="1"/>
        <v>0</v>
      </c>
      <c r="M17" s="28">
        <f t="shared" si="2"/>
        <v>1000</v>
      </c>
      <c r="N17" s="21">
        <f t="shared" si="3"/>
        <v>0</v>
      </c>
      <c r="O17" s="21" t="str">
        <f t="shared" si="4"/>
        <v/>
      </c>
      <c r="P17" s="21" t="str">
        <f t="shared" si="5"/>
        <v/>
      </c>
      <c r="Q17" s="21" t="str">
        <f t="shared" si="6"/>
        <v/>
      </c>
      <c r="R17" s="21" t="str">
        <f t="shared" si="7"/>
        <v/>
      </c>
      <c r="S17" s="21" t="str">
        <f t="shared" si="8"/>
        <v/>
      </c>
      <c r="T17" s="21">
        <f t="shared" si="9"/>
        <v>0</v>
      </c>
    </row>
    <row r="18" spans="1:20" x14ac:dyDescent="0.25">
      <c r="A18" s="10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9">
        <f t="shared" si="0"/>
        <v>0</v>
      </c>
      <c r="L18" s="19">
        <f t="shared" si="1"/>
        <v>0</v>
      </c>
      <c r="M18" s="28">
        <f t="shared" si="2"/>
        <v>1000</v>
      </c>
      <c r="N18" s="21">
        <f t="shared" si="3"/>
        <v>0</v>
      </c>
      <c r="O18" s="21" t="str">
        <f t="shared" si="4"/>
        <v/>
      </c>
      <c r="P18" s="21" t="str">
        <f t="shared" si="5"/>
        <v/>
      </c>
      <c r="Q18" s="21" t="str">
        <f t="shared" si="6"/>
        <v/>
      </c>
      <c r="R18" s="21" t="str">
        <f t="shared" si="7"/>
        <v/>
      </c>
      <c r="S18" s="21" t="str">
        <f t="shared" si="8"/>
        <v/>
      </c>
      <c r="T18" s="21">
        <f t="shared" si="9"/>
        <v>0</v>
      </c>
    </row>
    <row r="19" spans="1:20" x14ac:dyDescent="0.25">
      <c r="A19" s="10">
        <v>13</v>
      </c>
      <c r="B19" s="12"/>
      <c r="C19" s="12"/>
      <c r="D19" s="12"/>
      <c r="E19" s="12"/>
      <c r="F19" s="12"/>
      <c r="G19" s="12"/>
      <c r="H19" s="12"/>
      <c r="I19" s="12"/>
      <c r="J19" s="12"/>
      <c r="K19" s="19">
        <f t="shared" si="0"/>
        <v>0</v>
      </c>
      <c r="L19" s="19">
        <f t="shared" si="1"/>
        <v>0</v>
      </c>
      <c r="M19" s="28">
        <f t="shared" si="2"/>
        <v>1000</v>
      </c>
      <c r="N19" s="21">
        <f t="shared" si="3"/>
        <v>0</v>
      </c>
      <c r="O19" s="21" t="str">
        <f t="shared" si="4"/>
        <v/>
      </c>
      <c r="P19" s="21" t="str">
        <f t="shared" si="5"/>
        <v/>
      </c>
      <c r="Q19" s="21" t="str">
        <f t="shared" si="6"/>
        <v/>
      </c>
      <c r="R19" s="21" t="str">
        <f t="shared" si="7"/>
        <v/>
      </c>
      <c r="S19" s="21" t="str">
        <f t="shared" si="8"/>
        <v/>
      </c>
      <c r="T19" s="21">
        <f t="shared" si="9"/>
        <v>0</v>
      </c>
    </row>
    <row r="20" spans="1:20" x14ac:dyDescent="0.25">
      <c r="A20" s="10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9">
        <f t="shared" si="0"/>
        <v>0</v>
      </c>
      <c r="L20" s="19">
        <f t="shared" si="1"/>
        <v>0</v>
      </c>
      <c r="M20" s="28">
        <f t="shared" si="2"/>
        <v>1000</v>
      </c>
      <c r="N20" s="21">
        <f t="shared" si="3"/>
        <v>0</v>
      </c>
      <c r="O20" s="21" t="str">
        <f t="shared" si="4"/>
        <v/>
      </c>
      <c r="P20" s="21" t="str">
        <f t="shared" si="5"/>
        <v/>
      </c>
      <c r="Q20" s="21" t="str">
        <f t="shared" si="6"/>
        <v/>
      </c>
      <c r="R20" s="21" t="str">
        <f t="shared" si="7"/>
        <v/>
      </c>
      <c r="S20" s="21" t="str">
        <f t="shared" si="8"/>
        <v/>
      </c>
      <c r="T20" s="21">
        <f t="shared" si="9"/>
        <v>0</v>
      </c>
    </row>
    <row r="21" spans="1:20" x14ac:dyDescent="0.25">
      <c r="A21" s="10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9">
        <f t="shared" si="0"/>
        <v>0</v>
      </c>
      <c r="L21" s="19">
        <f t="shared" si="1"/>
        <v>0</v>
      </c>
      <c r="M21" s="28">
        <f t="shared" si="2"/>
        <v>1000</v>
      </c>
      <c r="N21" s="21">
        <f t="shared" si="3"/>
        <v>0</v>
      </c>
      <c r="O21" s="21" t="str">
        <f t="shared" si="4"/>
        <v/>
      </c>
      <c r="P21" s="21" t="str">
        <f t="shared" si="5"/>
        <v/>
      </c>
      <c r="Q21" s="21" t="str">
        <f t="shared" si="6"/>
        <v/>
      </c>
      <c r="R21" s="21" t="str">
        <f t="shared" si="7"/>
        <v/>
      </c>
      <c r="S21" s="21" t="str">
        <f t="shared" si="8"/>
        <v/>
      </c>
      <c r="T21" s="21">
        <f t="shared" si="9"/>
        <v>0</v>
      </c>
    </row>
    <row r="22" spans="1:20" x14ac:dyDescent="0.25">
      <c r="A22" s="10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9">
        <f t="shared" si="0"/>
        <v>0</v>
      </c>
      <c r="L22" s="19">
        <f t="shared" si="1"/>
        <v>0</v>
      </c>
      <c r="M22" s="28">
        <f t="shared" si="2"/>
        <v>1000</v>
      </c>
      <c r="N22" s="21">
        <f t="shared" si="3"/>
        <v>0</v>
      </c>
      <c r="O22" s="21" t="str">
        <f t="shared" si="4"/>
        <v/>
      </c>
      <c r="P22" s="21" t="str">
        <f t="shared" si="5"/>
        <v/>
      </c>
      <c r="Q22" s="21" t="str">
        <f t="shared" si="6"/>
        <v/>
      </c>
      <c r="R22" s="21" t="str">
        <f t="shared" si="7"/>
        <v/>
      </c>
      <c r="S22" s="21" t="str">
        <f t="shared" si="8"/>
        <v/>
      </c>
      <c r="T22" s="21">
        <f t="shared" si="9"/>
        <v>0</v>
      </c>
    </row>
    <row r="23" spans="1:20" x14ac:dyDescent="0.25">
      <c r="A23" s="10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9">
        <f t="shared" si="0"/>
        <v>0</v>
      </c>
      <c r="L23" s="19">
        <f t="shared" si="1"/>
        <v>0</v>
      </c>
      <c r="M23" s="28">
        <f t="shared" si="2"/>
        <v>1000</v>
      </c>
      <c r="N23" s="21">
        <f t="shared" si="3"/>
        <v>0</v>
      </c>
      <c r="O23" s="21" t="str">
        <f t="shared" si="4"/>
        <v/>
      </c>
      <c r="P23" s="21" t="str">
        <f t="shared" si="5"/>
        <v/>
      </c>
      <c r="Q23" s="21" t="str">
        <f t="shared" si="6"/>
        <v/>
      </c>
      <c r="R23" s="21" t="str">
        <f t="shared" si="7"/>
        <v/>
      </c>
      <c r="S23" s="21" t="str">
        <f t="shared" si="8"/>
        <v/>
      </c>
      <c r="T23" s="21">
        <f t="shared" si="9"/>
        <v>0</v>
      </c>
    </row>
    <row r="24" spans="1:20" x14ac:dyDescent="0.25">
      <c r="A24" s="10">
        <v>18</v>
      </c>
      <c r="B24" s="12"/>
      <c r="C24" s="12"/>
      <c r="D24" s="12"/>
      <c r="E24" s="12"/>
      <c r="F24" s="12"/>
      <c r="G24" s="12"/>
      <c r="H24" s="12"/>
      <c r="I24" s="12"/>
      <c r="J24" s="12"/>
      <c r="K24" s="19">
        <f t="shared" si="0"/>
        <v>0</v>
      </c>
      <c r="L24" s="19">
        <f t="shared" si="1"/>
        <v>0</v>
      </c>
      <c r="M24" s="28">
        <f t="shared" si="2"/>
        <v>1000</v>
      </c>
      <c r="N24" s="21">
        <f t="shared" si="3"/>
        <v>0</v>
      </c>
      <c r="O24" s="21" t="str">
        <f t="shared" si="4"/>
        <v/>
      </c>
      <c r="P24" s="21" t="str">
        <f t="shared" si="5"/>
        <v/>
      </c>
      <c r="Q24" s="21" t="str">
        <f t="shared" si="6"/>
        <v/>
      </c>
      <c r="R24" s="21" t="str">
        <f t="shared" si="7"/>
        <v/>
      </c>
      <c r="S24" s="21" t="str">
        <f t="shared" si="8"/>
        <v/>
      </c>
      <c r="T24" s="21">
        <f t="shared" si="9"/>
        <v>0</v>
      </c>
    </row>
    <row r="25" spans="1:20" x14ac:dyDescent="0.25">
      <c r="A25" s="10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9">
        <f t="shared" si="0"/>
        <v>0</v>
      </c>
      <c r="L25" s="19">
        <f t="shared" si="1"/>
        <v>0</v>
      </c>
      <c r="M25" s="28">
        <f t="shared" si="2"/>
        <v>1000</v>
      </c>
      <c r="N25" s="21">
        <f t="shared" si="3"/>
        <v>0</v>
      </c>
      <c r="O25" s="21" t="str">
        <f t="shared" si="4"/>
        <v/>
      </c>
      <c r="P25" s="21" t="str">
        <f t="shared" si="5"/>
        <v/>
      </c>
      <c r="Q25" s="21" t="str">
        <f t="shared" si="6"/>
        <v/>
      </c>
      <c r="R25" s="21" t="str">
        <f t="shared" si="7"/>
        <v/>
      </c>
      <c r="S25" s="21" t="str">
        <f t="shared" si="8"/>
        <v/>
      </c>
      <c r="T25" s="21">
        <f t="shared" si="9"/>
        <v>0</v>
      </c>
    </row>
    <row r="26" spans="1:20" x14ac:dyDescent="0.25">
      <c r="A26" s="10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9">
        <f t="shared" si="0"/>
        <v>0</v>
      </c>
      <c r="L26" s="19">
        <f t="shared" si="1"/>
        <v>0</v>
      </c>
      <c r="M26" s="28">
        <f t="shared" si="2"/>
        <v>1000</v>
      </c>
      <c r="N26" s="21">
        <f t="shared" si="3"/>
        <v>0</v>
      </c>
      <c r="O26" s="21" t="str">
        <f t="shared" si="4"/>
        <v/>
      </c>
      <c r="P26" s="21" t="str">
        <f t="shared" si="5"/>
        <v/>
      </c>
      <c r="Q26" s="21" t="str">
        <f t="shared" si="6"/>
        <v/>
      </c>
      <c r="R26" s="21" t="str">
        <f t="shared" si="7"/>
        <v/>
      </c>
      <c r="S26" s="21" t="str">
        <f t="shared" si="8"/>
        <v/>
      </c>
      <c r="T26" s="21">
        <f t="shared" si="9"/>
        <v>0</v>
      </c>
    </row>
    <row r="27" spans="1:20" x14ac:dyDescent="0.25">
      <c r="A27" s="10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9">
        <f t="shared" si="0"/>
        <v>0</v>
      </c>
      <c r="L27" s="19">
        <f t="shared" si="1"/>
        <v>0</v>
      </c>
      <c r="M27" s="28">
        <f t="shared" si="2"/>
        <v>1000</v>
      </c>
      <c r="N27" s="21">
        <f t="shared" si="3"/>
        <v>0</v>
      </c>
      <c r="O27" s="21" t="str">
        <f t="shared" si="4"/>
        <v/>
      </c>
      <c r="P27" s="21" t="str">
        <f t="shared" si="5"/>
        <v/>
      </c>
      <c r="Q27" s="21" t="str">
        <f t="shared" si="6"/>
        <v/>
      </c>
      <c r="R27" s="21" t="str">
        <f t="shared" si="7"/>
        <v/>
      </c>
      <c r="S27" s="21" t="str">
        <f t="shared" si="8"/>
        <v/>
      </c>
      <c r="T27" s="21">
        <f t="shared" si="9"/>
        <v>0</v>
      </c>
    </row>
    <row r="28" spans="1:20" x14ac:dyDescent="0.25">
      <c r="A28" s="10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9">
        <f t="shared" si="0"/>
        <v>0</v>
      </c>
      <c r="L28" s="19">
        <f t="shared" si="1"/>
        <v>0</v>
      </c>
      <c r="M28" s="28">
        <f t="shared" si="2"/>
        <v>1000</v>
      </c>
      <c r="N28" s="21">
        <f t="shared" si="3"/>
        <v>0</v>
      </c>
      <c r="O28" s="21" t="str">
        <f t="shared" si="4"/>
        <v/>
      </c>
      <c r="P28" s="21" t="str">
        <f t="shared" si="5"/>
        <v/>
      </c>
      <c r="Q28" s="21" t="str">
        <f t="shared" si="6"/>
        <v/>
      </c>
      <c r="R28" s="21" t="str">
        <f t="shared" si="7"/>
        <v/>
      </c>
      <c r="S28" s="21" t="str">
        <f t="shared" si="8"/>
        <v/>
      </c>
      <c r="T28" s="21">
        <f t="shared" si="9"/>
        <v>0</v>
      </c>
    </row>
    <row r="29" spans="1:20" x14ac:dyDescent="0.25">
      <c r="A29" s="10"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9">
        <f t="shared" si="0"/>
        <v>0</v>
      </c>
      <c r="L29" s="19">
        <f t="shared" si="1"/>
        <v>0</v>
      </c>
      <c r="M29" s="28">
        <f t="shared" si="2"/>
        <v>1000</v>
      </c>
      <c r="N29" s="21">
        <f t="shared" si="3"/>
        <v>0</v>
      </c>
      <c r="O29" s="21" t="str">
        <f t="shared" si="4"/>
        <v/>
      </c>
      <c r="P29" s="21" t="str">
        <f t="shared" si="5"/>
        <v/>
      </c>
      <c r="Q29" s="21" t="str">
        <f t="shared" si="6"/>
        <v/>
      </c>
      <c r="R29" s="21" t="str">
        <f t="shared" si="7"/>
        <v/>
      </c>
      <c r="S29" s="21" t="str">
        <f t="shared" si="8"/>
        <v/>
      </c>
      <c r="T29" s="21">
        <f t="shared" si="9"/>
        <v>0</v>
      </c>
    </row>
    <row r="30" spans="1:20" x14ac:dyDescent="0.25">
      <c r="A30" s="10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9">
        <f t="shared" si="0"/>
        <v>0</v>
      </c>
      <c r="L30" s="19">
        <f t="shared" si="1"/>
        <v>0</v>
      </c>
      <c r="M30" s="28">
        <f t="shared" si="2"/>
        <v>1000</v>
      </c>
      <c r="N30" s="21">
        <f t="shared" si="3"/>
        <v>0</v>
      </c>
      <c r="O30" s="21" t="str">
        <f t="shared" si="4"/>
        <v/>
      </c>
      <c r="P30" s="21" t="str">
        <f t="shared" si="5"/>
        <v/>
      </c>
      <c r="Q30" s="21" t="str">
        <f t="shared" si="6"/>
        <v/>
      </c>
      <c r="R30" s="21" t="str">
        <f t="shared" si="7"/>
        <v/>
      </c>
      <c r="S30" s="21" t="str">
        <f t="shared" si="8"/>
        <v/>
      </c>
      <c r="T30" s="21">
        <f t="shared" si="9"/>
        <v>0</v>
      </c>
    </row>
    <row r="31" spans="1:20" x14ac:dyDescent="0.25">
      <c r="A31" s="10">
        <v>25</v>
      </c>
      <c r="B31" s="12"/>
      <c r="C31" s="12"/>
      <c r="D31" s="12"/>
      <c r="E31" s="12"/>
      <c r="F31" s="12"/>
      <c r="G31" s="12"/>
      <c r="H31" s="12"/>
      <c r="I31" s="12"/>
      <c r="J31" s="12"/>
      <c r="K31" s="19">
        <f t="shared" si="0"/>
        <v>0</v>
      </c>
      <c r="L31" s="19">
        <f t="shared" si="1"/>
        <v>0</v>
      </c>
      <c r="M31" s="28">
        <f t="shared" si="2"/>
        <v>1000</v>
      </c>
      <c r="N31" s="21">
        <f t="shared" si="3"/>
        <v>0</v>
      </c>
      <c r="O31" s="21" t="str">
        <f t="shared" si="4"/>
        <v/>
      </c>
      <c r="P31" s="21" t="str">
        <f t="shared" si="5"/>
        <v/>
      </c>
      <c r="Q31" s="21" t="str">
        <f t="shared" si="6"/>
        <v/>
      </c>
      <c r="R31" s="21" t="str">
        <f t="shared" si="7"/>
        <v/>
      </c>
      <c r="S31" s="21" t="str">
        <f t="shared" si="8"/>
        <v/>
      </c>
      <c r="T31" s="21">
        <f t="shared" si="9"/>
        <v>0</v>
      </c>
    </row>
    <row r="32" spans="1:20" x14ac:dyDescent="0.25">
      <c r="A32" s="10">
        <v>26</v>
      </c>
      <c r="B32" s="12"/>
      <c r="C32" s="12"/>
      <c r="D32" s="12"/>
      <c r="E32" s="12"/>
      <c r="F32" s="12"/>
      <c r="G32" s="12"/>
      <c r="H32" s="12"/>
      <c r="I32" s="12"/>
      <c r="J32" s="12"/>
      <c r="K32" s="19">
        <f t="shared" si="0"/>
        <v>0</v>
      </c>
      <c r="L32" s="19">
        <f t="shared" si="1"/>
        <v>0</v>
      </c>
      <c r="M32" s="28">
        <f t="shared" si="2"/>
        <v>1000</v>
      </c>
      <c r="N32" s="21">
        <f t="shared" si="3"/>
        <v>0</v>
      </c>
      <c r="O32" s="21" t="str">
        <f t="shared" si="4"/>
        <v/>
      </c>
      <c r="P32" s="21" t="str">
        <f t="shared" si="5"/>
        <v/>
      </c>
      <c r="Q32" s="21" t="str">
        <f t="shared" si="6"/>
        <v/>
      </c>
      <c r="R32" s="21" t="str">
        <f t="shared" si="7"/>
        <v/>
      </c>
      <c r="S32" s="21" t="str">
        <f t="shared" si="8"/>
        <v/>
      </c>
      <c r="T32" s="21">
        <f t="shared" si="9"/>
        <v>0</v>
      </c>
    </row>
    <row r="33" spans="1:20" x14ac:dyDescent="0.25">
      <c r="A33" s="10">
        <v>27</v>
      </c>
      <c r="B33" s="12"/>
      <c r="C33" s="12"/>
      <c r="D33" s="12"/>
      <c r="E33" s="12"/>
      <c r="F33" s="12"/>
      <c r="G33" s="12"/>
      <c r="H33" s="12"/>
      <c r="I33" s="12"/>
      <c r="J33" s="12"/>
      <c r="K33" s="19">
        <f t="shared" si="0"/>
        <v>0</v>
      </c>
      <c r="L33" s="19">
        <f t="shared" si="1"/>
        <v>0</v>
      </c>
      <c r="M33" s="28">
        <f t="shared" si="2"/>
        <v>1000</v>
      </c>
      <c r="N33" s="21">
        <f t="shared" si="3"/>
        <v>0</v>
      </c>
      <c r="O33" s="21" t="str">
        <f t="shared" si="4"/>
        <v/>
      </c>
      <c r="P33" s="21" t="str">
        <f t="shared" si="5"/>
        <v/>
      </c>
      <c r="Q33" s="21" t="str">
        <f t="shared" si="6"/>
        <v/>
      </c>
      <c r="R33" s="21" t="str">
        <f t="shared" si="7"/>
        <v/>
      </c>
      <c r="S33" s="21" t="str">
        <f t="shared" si="8"/>
        <v/>
      </c>
      <c r="T33" s="21">
        <f t="shared" si="9"/>
        <v>0</v>
      </c>
    </row>
    <row r="34" spans="1:20" x14ac:dyDescent="0.25">
      <c r="A34" s="10">
        <v>28</v>
      </c>
      <c r="B34" s="12"/>
      <c r="C34" s="12"/>
      <c r="D34" s="12"/>
      <c r="E34" s="12"/>
      <c r="F34" s="12"/>
      <c r="G34" s="12"/>
      <c r="H34" s="12"/>
      <c r="I34" s="12"/>
      <c r="J34" s="12"/>
      <c r="K34" s="19">
        <f t="shared" si="0"/>
        <v>0</v>
      </c>
      <c r="L34" s="19">
        <f t="shared" si="1"/>
        <v>0</v>
      </c>
      <c r="M34" s="28">
        <f t="shared" si="2"/>
        <v>1000</v>
      </c>
      <c r="N34" s="21">
        <f t="shared" si="3"/>
        <v>0</v>
      </c>
      <c r="O34" s="21" t="str">
        <f t="shared" si="4"/>
        <v/>
      </c>
      <c r="P34" s="21" t="str">
        <f t="shared" si="5"/>
        <v/>
      </c>
      <c r="Q34" s="21" t="str">
        <f t="shared" si="6"/>
        <v/>
      </c>
      <c r="R34" s="21" t="str">
        <f t="shared" si="7"/>
        <v/>
      </c>
      <c r="S34" s="21" t="str">
        <f t="shared" si="8"/>
        <v/>
      </c>
      <c r="T34" s="21">
        <f t="shared" si="9"/>
        <v>0</v>
      </c>
    </row>
    <row r="35" spans="1:20" x14ac:dyDescent="0.25">
      <c r="A35" s="10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9">
        <f t="shared" si="0"/>
        <v>0</v>
      </c>
      <c r="L35" s="19">
        <f t="shared" si="1"/>
        <v>0</v>
      </c>
      <c r="M35" s="28">
        <f t="shared" si="2"/>
        <v>1000</v>
      </c>
      <c r="N35" s="21">
        <f t="shared" si="3"/>
        <v>0</v>
      </c>
      <c r="O35" s="21" t="str">
        <f t="shared" si="4"/>
        <v/>
      </c>
      <c r="P35" s="21" t="str">
        <f t="shared" si="5"/>
        <v/>
      </c>
      <c r="Q35" s="21" t="str">
        <f t="shared" si="6"/>
        <v/>
      </c>
      <c r="R35" s="21" t="str">
        <f t="shared" si="7"/>
        <v/>
      </c>
      <c r="S35" s="21" t="str">
        <f t="shared" si="8"/>
        <v/>
      </c>
      <c r="T35" s="21">
        <f t="shared" si="9"/>
        <v>0</v>
      </c>
    </row>
    <row r="36" spans="1:20" x14ac:dyDescent="0.25">
      <c r="A36" s="10">
        <v>30</v>
      </c>
      <c r="B36" s="12"/>
      <c r="C36" s="12"/>
      <c r="D36" s="12"/>
      <c r="E36" s="12"/>
      <c r="F36" s="12"/>
      <c r="G36" s="12"/>
      <c r="H36" s="12"/>
      <c r="I36" s="12"/>
      <c r="J36" s="12"/>
      <c r="K36" s="19">
        <f t="shared" si="0"/>
        <v>0</v>
      </c>
      <c r="L36" s="19">
        <f t="shared" si="1"/>
        <v>0</v>
      </c>
      <c r="M36" s="28">
        <f t="shared" si="2"/>
        <v>1000</v>
      </c>
      <c r="N36" s="21">
        <f t="shared" si="3"/>
        <v>0</v>
      </c>
      <c r="O36" s="21" t="str">
        <f t="shared" si="4"/>
        <v/>
      </c>
      <c r="P36" s="21" t="str">
        <f t="shared" si="5"/>
        <v/>
      </c>
      <c r="Q36" s="21" t="str">
        <f t="shared" si="6"/>
        <v/>
      </c>
      <c r="R36" s="21" t="str">
        <f t="shared" si="7"/>
        <v/>
      </c>
      <c r="S36" s="21" t="str">
        <f t="shared" si="8"/>
        <v/>
      </c>
      <c r="T36" s="21">
        <f t="shared" si="9"/>
        <v>0</v>
      </c>
    </row>
    <row r="37" spans="1:20" s="25" customFormat="1" x14ac:dyDescent="0.25">
      <c r="A37" s="22"/>
      <c r="B37" s="23"/>
      <c r="C37" s="24" t="s">
        <v>20</v>
      </c>
      <c r="D37" s="22"/>
      <c r="E37" s="22"/>
      <c r="F37" s="22"/>
      <c r="G37" s="22"/>
      <c r="H37" s="22"/>
      <c r="I37" s="22"/>
      <c r="J37" s="22"/>
    </row>
    <row r="38" spans="1:20" x14ac:dyDescent="0.25">
      <c r="B38" s="3"/>
    </row>
  </sheetData>
  <sheetProtection algorithmName="SHA-512" hashValue="eoI2Y+Cd7xNdDkfWBLpLRCG55+3xxpOWTKWVvmL2eo/4hFyYg4+tQoNMndkaEE6eE4JY30EidDPykBJGbaTaUw==" saltValue="qn2FBafLcEVz8aIKAeDL0w==" spinCount="100000" sheet="1" objects="1" scenarios="1" selectLockedCells="1"/>
  <mergeCells count="4">
    <mergeCell ref="C4:D4"/>
    <mergeCell ref="C1:E1"/>
    <mergeCell ref="C2:D2"/>
    <mergeCell ref="C3:D3"/>
  </mergeCells>
  <conditionalFormatting sqref="G11:G36">
    <cfRule type="cellIs" dxfId="1" priority="2" operator="between">
      <formula>1</formula>
      <formula>999</formula>
    </cfRule>
  </conditionalFormatting>
  <conditionalFormatting sqref="G7:G10">
    <cfRule type="cellIs" dxfId="0" priority="1" operator="between">
      <formula>1</formula>
      <formula>999</formula>
    </cfRule>
  </conditionalFormatting>
  <dataValidations count="8">
    <dataValidation type="list" allowBlank="1" showInputMessage="1" showErrorMessage="1" sqref="C7:C36" xr:uid="{263594F2-985C-438F-87D5-ED3EB326C0C7}">
      <formula1>"Rahmenformat,Blech-einseitig,Blech-beidseitig,Profil,Geländer,Körperformat,Kleinteil (bis 100x100mm)"</formula1>
    </dataValidation>
    <dataValidation type="list" allowBlank="1" showInputMessage="1" showErrorMessage="1" sqref="D7:D36" xr:uid="{0196E7B2-0C6E-48BF-9499-5858B7FA10A3}">
      <formula1>"0.1-49kg,50-99kg,100-149kg,150-199kg,&gt;200-250"</formula1>
    </dataValidation>
    <dataValidation type="list" allowBlank="1" showInputMessage="1" showErrorMessage="1" sqref="E7:E36" xr:uid="{8B66635A-F6EA-44C4-A49B-95893138F9FA}">
      <formula1>"Rohware, alte Farbe entfernen"</formula1>
    </dataValidation>
    <dataValidation type="list" allowBlank="1" showInputMessage="1" showErrorMessage="1" sqref="B7:B36" xr:uid="{60D6D43D-C503-4E33-9B72-2FB7A1D28E73}">
      <formula1>"Alu,Stahl-Innenanwendung,Stahl-Aussenanwendung,Inox,verzinkt mit Grundierung,verzinkt ohne Grundierung"</formula1>
    </dataValidation>
    <dataValidation type="date" allowBlank="1" showInputMessage="1" showErrorMessage="1" errorTitle="Datumsformat" error="Nur die Eingabe eines Datums ist erlaubt" sqref="C4" xr:uid="{13BB6523-A0FB-4513-8045-911946898459}">
      <formula1>44348</formula1>
      <formula2>401768</formula2>
    </dataValidation>
    <dataValidation type="whole" allowBlank="1" showInputMessage="1" showErrorMessage="1" errorTitle="kleinstes Breitenmass beachten" error="Minimalwert 100" prompt="Breite muss kleiner als Länge sein" sqref="H7:H36" xr:uid="{E687AAE8-6120-43A1-B8C3-63F9807347F9}">
      <formula1>100</formula1>
      <formula2>7000</formula2>
    </dataValidation>
    <dataValidation type="whole" operator="greaterThan" allowBlank="1" showInputMessage="1" showErrorMessage="1" errorTitle="kleinstes Tiefenmass beachten" error="Minimalwert 100" sqref="I7:I36" xr:uid="{9C76AD4F-E344-4B4B-94B3-F622094CB8EC}">
      <formula1>100</formula1>
    </dataValidation>
    <dataValidation type="whole" allowBlank="1" showInputMessage="1" showErrorMessage="1" errorTitle="kleinstes Längenmass beachten" error="Minimalwert von 100" prompt="Länge muss grösser als Breite sein" sqref="G7:G36" xr:uid="{6BA6AA42-7A2C-4662-B4C3-BD48EC6F58F8}">
      <formula1>100</formula1>
      <formula2>7000</formula2>
    </dataValidation>
  </dataValidations>
  <printOptions gridLines="1"/>
  <pageMargins left="0.11811023622047245" right="7.874015748031496E-2" top="0.74803149606299213" bottom="0.74803149606299213" header="0.31496062992125984" footer="0.31496062992125984"/>
  <pageSetup paperSize="9" scale="76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Länge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Lilly</dc:creator>
  <cp:lastModifiedBy>Lilly Kuonen</cp:lastModifiedBy>
  <cp:lastPrinted>2021-06-14T14:53:49Z</cp:lastPrinted>
  <dcterms:created xsi:type="dcterms:W3CDTF">2020-04-17T09:25:02Z</dcterms:created>
  <dcterms:modified xsi:type="dcterms:W3CDTF">2021-06-17T13:20:16Z</dcterms:modified>
</cp:coreProperties>
</file>