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lve\Dropbox\Dokumente\Eigene Dateien Standard\Firma Admin\Downloads\"/>
    </mc:Choice>
  </mc:AlternateContent>
  <xr:revisionPtr revIDLastSave="0" documentId="13_ncr:1_{2298F4EF-84AC-42FC-A2E9-FDAE3B615E83}" xr6:coauthVersionLast="47" xr6:coauthVersionMax="47" xr10:uidLastSave="{00000000-0000-0000-0000-000000000000}"/>
  <bookViews>
    <workbookView xWindow="28680" yWindow="-120" windowWidth="29040" windowHeight="15840" xr2:uid="{E4AC1281-146F-4B7C-A6A2-461577CF7E4F}"/>
  </bookViews>
  <sheets>
    <sheet name="Tabelle1" sheetId="1" r:id="rId1"/>
  </sheets>
  <definedNames>
    <definedName name="_xlnm.Print_Area" localSheetId="0">Tabelle1!$A$1:$J$39</definedName>
    <definedName name="Länge" comment="in mm">Tabelle1!$G$8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9" i="1"/>
  <c r="K10" i="1"/>
  <c r="L10" i="1"/>
  <c r="P10" i="1"/>
  <c r="R10" i="1"/>
  <c r="K11" i="1"/>
  <c r="L11" i="1"/>
  <c r="P11" i="1"/>
  <c r="R11" i="1"/>
  <c r="K12" i="1"/>
  <c r="L12" i="1"/>
  <c r="P12" i="1"/>
  <c r="R12" i="1"/>
  <c r="K13" i="1"/>
  <c r="L13" i="1"/>
  <c r="P13" i="1"/>
  <c r="R13" i="1"/>
  <c r="K14" i="1"/>
  <c r="L14" i="1"/>
  <c r="P14" i="1"/>
  <c r="R14" i="1"/>
  <c r="K15" i="1"/>
  <c r="L15" i="1"/>
  <c r="O15" i="1"/>
  <c r="P15" i="1"/>
  <c r="R15" i="1"/>
  <c r="K16" i="1"/>
  <c r="L16" i="1"/>
  <c r="O16" i="1"/>
  <c r="P16" i="1"/>
  <c r="R16" i="1"/>
  <c r="K17" i="1"/>
  <c r="L17" i="1"/>
  <c r="O17" i="1"/>
  <c r="P17" i="1"/>
  <c r="R17" i="1"/>
  <c r="K18" i="1"/>
  <c r="L18" i="1"/>
  <c r="O18" i="1"/>
  <c r="P18" i="1"/>
  <c r="R18" i="1"/>
  <c r="K19" i="1"/>
  <c r="L19" i="1"/>
  <c r="O19" i="1"/>
  <c r="P19" i="1"/>
  <c r="R19" i="1"/>
  <c r="K20" i="1"/>
  <c r="L20" i="1"/>
  <c r="O20" i="1"/>
  <c r="P20" i="1"/>
  <c r="R20" i="1"/>
  <c r="K21" i="1"/>
  <c r="L21" i="1"/>
  <c r="O21" i="1"/>
  <c r="P21" i="1"/>
  <c r="R21" i="1"/>
  <c r="K22" i="1"/>
  <c r="L22" i="1"/>
  <c r="O22" i="1"/>
  <c r="P22" i="1"/>
  <c r="R22" i="1"/>
  <c r="K23" i="1"/>
  <c r="L23" i="1"/>
  <c r="O23" i="1"/>
  <c r="P23" i="1"/>
  <c r="R23" i="1"/>
  <c r="K24" i="1"/>
  <c r="L24" i="1"/>
  <c r="O24" i="1"/>
  <c r="P24" i="1"/>
  <c r="R24" i="1"/>
  <c r="K25" i="1"/>
  <c r="L25" i="1"/>
  <c r="O25" i="1"/>
  <c r="P25" i="1"/>
  <c r="R25" i="1"/>
  <c r="K26" i="1"/>
  <c r="L26" i="1"/>
  <c r="O26" i="1"/>
  <c r="P26" i="1"/>
  <c r="R26" i="1"/>
  <c r="K27" i="1"/>
  <c r="L27" i="1"/>
  <c r="O27" i="1"/>
  <c r="P27" i="1"/>
  <c r="R27" i="1"/>
  <c r="K28" i="1"/>
  <c r="L28" i="1"/>
  <c r="O28" i="1"/>
  <c r="P28" i="1"/>
  <c r="R28" i="1"/>
  <c r="K29" i="1"/>
  <c r="L29" i="1"/>
  <c r="O29" i="1"/>
  <c r="P29" i="1"/>
  <c r="R29" i="1"/>
  <c r="K30" i="1"/>
  <c r="L30" i="1"/>
  <c r="O30" i="1"/>
  <c r="P30" i="1"/>
  <c r="R30" i="1"/>
  <c r="K31" i="1"/>
  <c r="L31" i="1"/>
  <c r="O31" i="1"/>
  <c r="P31" i="1"/>
  <c r="R31" i="1"/>
  <c r="K32" i="1"/>
  <c r="L32" i="1"/>
  <c r="O32" i="1"/>
  <c r="P32" i="1"/>
  <c r="R32" i="1"/>
  <c r="K33" i="1"/>
  <c r="L33" i="1"/>
  <c r="O33" i="1"/>
  <c r="P33" i="1"/>
  <c r="R33" i="1"/>
  <c r="K34" i="1"/>
  <c r="L34" i="1"/>
  <c r="O34" i="1"/>
  <c r="P34" i="1"/>
  <c r="R34" i="1"/>
  <c r="K35" i="1"/>
  <c r="L35" i="1"/>
  <c r="O35" i="1"/>
  <c r="P35" i="1"/>
  <c r="R35" i="1"/>
  <c r="K36" i="1"/>
  <c r="L36" i="1"/>
  <c r="O36" i="1"/>
  <c r="P36" i="1"/>
  <c r="R36" i="1"/>
  <c r="K37" i="1"/>
  <c r="L37" i="1"/>
  <c r="O37" i="1"/>
  <c r="P37" i="1"/>
  <c r="R37" i="1"/>
  <c r="K38" i="1"/>
  <c r="L38" i="1"/>
  <c r="O38" i="1"/>
  <c r="P38" i="1"/>
  <c r="R38" i="1"/>
  <c r="L9" i="1"/>
  <c r="K9" i="1"/>
  <c r="M9" i="1" l="1"/>
  <c r="N9" i="1" s="1"/>
  <c r="M35" i="1"/>
  <c r="M30" i="1"/>
  <c r="M29" i="1"/>
  <c r="N29" i="1" s="1"/>
  <c r="V29" i="1" s="1"/>
  <c r="M28" i="1"/>
  <c r="N28" i="1" s="1"/>
  <c r="V28" i="1" s="1"/>
  <c r="M27" i="1"/>
  <c r="N27" i="1" s="1"/>
  <c r="V27" i="1" s="1"/>
  <c r="M26" i="1"/>
  <c r="M25" i="1"/>
  <c r="N25" i="1" s="1"/>
  <c r="V25" i="1" s="1"/>
  <c r="M24" i="1"/>
  <c r="M23" i="1"/>
  <c r="N23" i="1" s="1"/>
  <c r="V23" i="1" s="1"/>
  <c r="M22" i="1"/>
  <c r="N22" i="1" s="1"/>
  <c r="V22" i="1" s="1"/>
  <c r="M21" i="1"/>
  <c r="N21" i="1" s="1"/>
  <c r="V21" i="1" s="1"/>
  <c r="M20" i="1"/>
  <c r="M19" i="1"/>
  <c r="N19" i="1" s="1"/>
  <c r="V19" i="1" s="1"/>
  <c r="M18" i="1"/>
  <c r="M17" i="1"/>
  <c r="N17" i="1" s="1"/>
  <c r="V17" i="1" s="1"/>
  <c r="M16" i="1"/>
  <c r="N16" i="1" s="1"/>
  <c r="V16" i="1" s="1"/>
  <c r="M15" i="1"/>
  <c r="N15" i="1" s="1"/>
  <c r="V15" i="1" s="1"/>
  <c r="M10" i="1"/>
  <c r="N10" i="1" s="1"/>
  <c r="M37" i="1"/>
  <c r="N37" i="1" s="1"/>
  <c r="V37" i="1" s="1"/>
  <c r="M34" i="1"/>
  <c r="M31" i="1"/>
  <c r="N31" i="1" s="1"/>
  <c r="V31" i="1" s="1"/>
  <c r="M36" i="1"/>
  <c r="N36" i="1" s="1"/>
  <c r="V36" i="1" s="1"/>
  <c r="M33" i="1"/>
  <c r="N33" i="1" s="1"/>
  <c r="V33" i="1" s="1"/>
  <c r="M32" i="1"/>
  <c r="N32" i="1" s="1"/>
  <c r="V32" i="1" s="1"/>
  <c r="M38" i="1"/>
  <c r="N38" i="1" s="1"/>
  <c r="V38" i="1" s="1"/>
  <c r="N34" i="1"/>
  <c r="V34" i="1" s="1"/>
  <c r="N35" i="1"/>
  <c r="V35" i="1" s="1"/>
  <c r="N26" i="1"/>
  <c r="V26" i="1" s="1"/>
  <c r="N20" i="1"/>
  <c r="V20" i="1" s="1"/>
  <c r="M11" i="1"/>
  <c r="N11" i="1" s="1"/>
  <c r="O11" i="1" s="1"/>
  <c r="M12" i="1"/>
  <c r="N12" i="1" s="1"/>
  <c r="O12" i="1" s="1"/>
  <c r="M13" i="1"/>
  <c r="N13" i="1" s="1"/>
  <c r="M14" i="1"/>
  <c r="N14" i="1" s="1"/>
  <c r="N30" i="1"/>
  <c r="V30" i="1" s="1"/>
  <c r="N24" i="1"/>
  <c r="V24" i="1" s="1"/>
  <c r="N18" i="1"/>
  <c r="V18" i="1" s="1"/>
  <c r="V11" i="1" l="1"/>
  <c r="V12" i="1"/>
  <c r="O14" i="1"/>
  <c r="V14" i="1" s="1"/>
  <c r="O10" i="1"/>
  <c r="V10" i="1" s="1"/>
  <c r="O13" i="1"/>
  <c r="V13" i="1" s="1"/>
  <c r="P9" i="1"/>
  <c r="R9" i="1"/>
  <c r="O9" i="1" l="1"/>
  <c r="V9" i="1" s="1"/>
  <c r="I6" i="1" l="1"/>
  <c r="J6" i="1"/>
</calcChain>
</file>

<file path=xl/sharedStrings.xml><?xml version="1.0" encoding="utf-8"?>
<sst xmlns="http://schemas.openxmlformats.org/spreadsheetml/2006/main" count="30" uniqueCount="26">
  <si>
    <t>Material</t>
  </si>
  <si>
    <t>Oberfläche</t>
  </si>
  <si>
    <t>Material-Format</t>
  </si>
  <si>
    <t>Stück</t>
  </si>
  <si>
    <t>Pos.</t>
  </si>
  <si>
    <t>Kommission:</t>
  </si>
  <si>
    <t>Farbe:</t>
  </si>
  <si>
    <t>Gewicht pro Stück</t>
  </si>
  <si>
    <r>
      <rPr>
        <b/>
        <sz val="18"/>
        <color theme="1"/>
        <rFont val="Calibri"/>
        <family val="2"/>
        <scheme val="minor"/>
      </rPr>
      <t>Stückliste</t>
    </r>
    <r>
      <rPr>
        <sz val="16"/>
        <color theme="1"/>
        <rFont val="Calibri"/>
        <family val="2"/>
        <scheme val="minor"/>
      </rPr>
      <t xml:space="preserve">
(elektronisch auszufüllen - aufgrund Formeln)</t>
    </r>
  </si>
  <si>
    <t>Länge / mm</t>
  </si>
  <si>
    <t>Wunschtermin:</t>
  </si>
  <si>
    <r>
      <t>effektive m</t>
    </r>
    <r>
      <rPr>
        <i/>
        <vertAlign val="superscript"/>
        <sz val="11"/>
        <color theme="8" tint="-0.249977111117893"/>
        <rFont val="Calibri"/>
        <family val="2"/>
        <scheme val="minor"/>
      </rPr>
      <t>2</t>
    </r>
  </si>
  <si>
    <t>Klein-/Grossteil</t>
  </si>
  <si>
    <r>
      <t>Faktor m</t>
    </r>
    <r>
      <rPr>
        <i/>
        <vertAlign val="superscript"/>
        <sz val="11"/>
        <color theme="8" tint="-0.249977111117893"/>
        <rFont val="Calibri"/>
        <family val="2"/>
        <scheme val="minor"/>
      </rPr>
      <t>2</t>
    </r>
  </si>
  <si>
    <t>Format</t>
  </si>
  <si>
    <t>Länge gerundet</t>
  </si>
  <si>
    <t>Breite gerundet</t>
  </si>
  <si>
    <t>&gt;Bis zu einer Breite von 300mm wird die Länge auf 1000mm aufgerundet</t>
  </si>
  <si>
    <t>&gt; 6.5m L</t>
  </si>
  <si>
    <t>&gt; 0.5m t</t>
  </si>
  <si>
    <t>Breite / mm
(bei Profil/Rohr etc. = Umfang oder Abwicklung)</t>
  </si>
  <si>
    <t>Kundenname:</t>
  </si>
  <si>
    <t>Tiefe /mm 
(nur bei Körpermass oder mit Winkel)</t>
  </si>
  <si>
    <t>Datum Anlieferung:</t>
  </si>
  <si>
    <t>unausgefüllt in der Regel 1 WO bis 10 Tage</t>
  </si>
  <si>
    <t>Bemerkungen (spezielle Formen, Lochblech, gewünschter Abdeckaufwand, mehr als 1 Schenkel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</si>
</sst>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vertAlign val="superscript"/>
      <sz val="11"/>
      <color theme="8" tint="-0.249977111117893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0" fillId="0" borderId="0" xfId="0" applyFill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0" xfId="0" applyProtection="1"/>
    <xf numFmtId="0" fontId="0" fillId="3" borderId="1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4" borderId="0" xfId="0" applyFill="1" applyBorder="1" applyProtection="1"/>
    <xf numFmtId="0" fontId="0" fillId="0" borderId="0" xfId="0" quotePrefix="1" applyBorder="1" applyProtection="1"/>
    <xf numFmtId="0" fontId="0" fillId="0" borderId="0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10" fillId="2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2</xdr:col>
      <xdr:colOff>110571</xdr:colOff>
      <xdr:row>0</xdr:row>
      <xdr:rowOff>567690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566E0F-7B14-4DEC-BFE4-CF8C056218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47" t="37325" r="23806" b="29577"/>
        <a:stretch/>
      </xdr:blipFill>
      <xdr:spPr>
        <a:xfrm>
          <a:off x="57150" y="9525"/>
          <a:ext cx="2017476" cy="552450"/>
        </a:xfrm>
        <a:prstGeom prst="rect">
          <a:avLst/>
        </a:prstGeom>
      </xdr:spPr>
    </xdr:pic>
    <xdr:clientData/>
  </xdr:twoCellAnchor>
  <xdr:twoCellAnchor>
    <xdr:from>
      <xdr:col>9</xdr:col>
      <xdr:colOff>148216</xdr:colOff>
      <xdr:row>0</xdr:row>
      <xdr:rowOff>0</xdr:rowOff>
    </xdr:from>
    <xdr:to>
      <xdr:col>9</xdr:col>
      <xdr:colOff>1541239</xdr:colOff>
      <xdr:row>0</xdr:row>
      <xdr:rowOff>796867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CF489F78-BEAC-4269-9EB8-0EABE13A93E5}"/>
            </a:ext>
          </a:extLst>
        </xdr:cNvPr>
        <xdr:cNvGrpSpPr/>
      </xdr:nvGrpSpPr>
      <xdr:grpSpPr>
        <a:xfrm>
          <a:off x="11309784" y="0"/>
          <a:ext cx="1393023" cy="796867"/>
          <a:chOff x="4208341" y="732859"/>
          <a:chExt cx="1436741" cy="948241"/>
        </a:xfrm>
      </xdr:grpSpPr>
      <xdr:sp macro="" textlink="">
        <xdr:nvSpPr>
          <xdr:cNvPr id="19" name="Rechteck 18">
            <a:extLst>
              <a:ext uri="{FF2B5EF4-FFF2-40B4-BE49-F238E27FC236}">
                <a16:creationId xmlns:a16="http://schemas.microsoft.com/office/drawing/2014/main" id="{6B9E8858-EDE8-4326-8355-F8FEB79C198B}"/>
              </a:ext>
            </a:extLst>
          </xdr:cNvPr>
          <xdr:cNvSpPr/>
        </xdr:nvSpPr>
        <xdr:spPr>
          <a:xfrm>
            <a:off x="4250072" y="1138606"/>
            <a:ext cx="1048665" cy="51563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grpSp>
        <xdr:nvGrpSpPr>
          <xdr:cNvPr id="20" name="Gruppieren 19">
            <a:extLst>
              <a:ext uri="{FF2B5EF4-FFF2-40B4-BE49-F238E27FC236}">
                <a16:creationId xmlns:a16="http://schemas.microsoft.com/office/drawing/2014/main" id="{F79A7FEA-3966-481E-88B4-6E94F2B2A5B0}"/>
              </a:ext>
            </a:extLst>
          </xdr:cNvPr>
          <xdr:cNvGrpSpPr/>
        </xdr:nvGrpSpPr>
        <xdr:grpSpPr>
          <a:xfrm>
            <a:off x="4208341" y="960714"/>
            <a:ext cx="1105677" cy="132642"/>
            <a:chOff x="7567437" y="1070881"/>
            <a:chExt cx="3450212" cy="232987"/>
          </a:xfrm>
        </xdr:grpSpPr>
        <xdr:cxnSp macro="">
          <xdr:nvCxnSpPr>
            <xdr:cNvPr id="27" name="Gerader Verbinder 26">
              <a:extLst>
                <a:ext uri="{FF2B5EF4-FFF2-40B4-BE49-F238E27FC236}">
                  <a16:creationId xmlns:a16="http://schemas.microsoft.com/office/drawing/2014/main" id="{DFF4B2A5-D3B0-4C46-A0C5-8B6678951315}"/>
                </a:ext>
              </a:extLst>
            </xdr:cNvPr>
            <xdr:cNvCxnSpPr/>
          </xdr:nvCxnSpPr>
          <xdr:spPr>
            <a:xfrm>
              <a:off x="7567437" y="1186325"/>
              <a:ext cx="3450212" cy="709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Gerader Verbinder 27">
              <a:extLst>
                <a:ext uri="{FF2B5EF4-FFF2-40B4-BE49-F238E27FC236}">
                  <a16:creationId xmlns:a16="http://schemas.microsoft.com/office/drawing/2014/main" id="{6A6B815F-FE10-4329-A97E-7A05467FB92D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Gerader Verbinder 28">
              <a:extLst>
                <a:ext uri="{FF2B5EF4-FFF2-40B4-BE49-F238E27FC236}">
                  <a16:creationId xmlns:a16="http://schemas.microsoft.com/office/drawing/2014/main" id="{1B9734C5-E14F-44D7-8434-598B92FCFD9E}"/>
                </a:ext>
              </a:extLst>
            </xdr:cNvPr>
            <xdr:cNvCxnSpPr/>
          </xdr:nvCxnSpPr>
          <xdr:spPr>
            <a:xfrm>
              <a:off x="11000333" y="1077182"/>
              <a:ext cx="715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Gruppieren 20">
            <a:extLst>
              <a:ext uri="{FF2B5EF4-FFF2-40B4-BE49-F238E27FC236}">
                <a16:creationId xmlns:a16="http://schemas.microsoft.com/office/drawing/2014/main" id="{59A1EF6A-54D4-4582-8F49-A76F864800C5}"/>
              </a:ext>
            </a:extLst>
          </xdr:cNvPr>
          <xdr:cNvGrpSpPr/>
        </xdr:nvGrpSpPr>
        <xdr:grpSpPr>
          <a:xfrm rot="5400000">
            <a:off x="5164970" y="1327524"/>
            <a:ext cx="525931" cy="181221"/>
            <a:chOff x="7567437" y="1070558"/>
            <a:chExt cx="3726593" cy="227818"/>
          </a:xfrm>
        </xdr:grpSpPr>
        <xdr:cxnSp macro="">
          <xdr:nvCxnSpPr>
            <xdr:cNvPr id="24" name="Gerader Verbinder 23">
              <a:extLst>
                <a:ext uri="{FF2B5EF4-FFF2-40B4-BE49-F238E27FC236}">
                  <a16:creationId xmlns:a16="http://schemas.microsoft.com/office/drawing/2014/main" id="{D3B6D4C6-F7BE-4925-9BDD-C30ABE1E9979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Gerader Verbinder 24">
              <a:extLst>
                <a:ext uri="{FF2B5EF4-FFF2-40B4-BE49-F238E27FC236}">
                  <a16:creationId xmlns:a16="http://schemas.microsoft.com/office/drawing/2014/main" id="{02CF1FDB-1A4C-4BC4-96AD-9AD840639F98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Gerader Verbinder 25">
              <a:extLst>
                <a:ext uri="{FF2B5EF4-FFF2-40B4-BE49-F238E27FC236}">
                  <a16:creationId xmlns:a16="http://schemas.microsoft.com/office/drawing/2014/main" id="{40AD1280-E25C-4F8C-9B18-BEE89744BA93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BD4DC847-1AAD-420B-A699-FD6C0C82C9CA}"/>
              </a:ext>
            </a:extLst>
          </xdr:cNvPr>
          <xdr:cNvSpPr txBox="1"/>
        </xdr:nvSpPr>
        <xdr:spPr>
          <a:xfrm>
            <a:off x="4688733" y="732859"/>
            <a:ext cx="283162" cy="245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23" name="Textfeld 22">
            <a:extLst>
              <a:ext uri="{FF2B5EF4-FFF2-40B4-BE49-F238E27FC236}">
                <a16:creationId xmlns:a16="http://schemas.microsoft.com/office/drawing/2014/main" id="{8F8B69FA-D872-4625-90C6-3678F603EF5C}"/>
              </a:ext>
            </a:extLst>
          </xdr:cNvPr>
          <xdr:cNvSpPr txBox="1"/>
        </xdr:nvSpPr>
        <xdr:spPr>
          <a:xfrm>
            <a:off x="5363472" y="1265364"/>
            <a:ext cx="281610" cy="2489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</xdr:grpSp>
    <xdr:clientData/>
  </xdr:twoCellAnchor>
  <xdr:twoCellAnchor>
    <xdr:from>
      <xdr:col>7</xdr:col>
      <xdr:colOff>746170</xdr:colOff>
      <xdr:row>0</xdr:row>
      <xdr:rowOff>26415</xdr:rowOff>
    </xdr:from>
    <xdr:to>
      <xdr:col>8</xdr:col>
      <xdr:colOff>1138538</xdr:colOff>
      <xdr:row>2</xdr:row>
      <xdr:rowOff>18942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7A1F6C95-2588-4C4B-92D7-136E7BF54D64}"/>
            </a:ext>
          </a:extLst>
        </xdr:cNvPr>
        <xdr:cNvGrpSpPr/>
      </xdr:nvGrpSpPr>
      <xdr:grpSpPr>
        <a:xfrm>
          <a:off x="9310011" y="26415"/>
          <a:ext cx="1786482" cy="1066254"/>
          <a:chOff x="5606471" y="771784"/>
          <a:chExt cx="1491450" cy="892023"/>
        </a:xfrm>
      </xdr:grpSpPr>
      <xdr:grpSp>
        <xdr:nvGrpSpPr>
          <xdr:cNvPr id="31" name="Gruppieren 30">
            <a:extLst>
              <a:ext uri="{FF2B5EF4-FFF2-40B4-BE49-F238E27FC236}">
                <a16:creationId xmlns:a16="http://schemas.microsoft.com/office/drawing/2014/main" id="{F93DFE99-371B-4CA8-886C-EECE9ED00569}"/>
              </a:ext>
            </a:extLst>
          </xdr:cNvPr>
          <xdr:cNvGrpSpPr/>
        </xdr:nvGrpSpPr>
        <xdr:grpSpPr>
          <a:xfrm>
            <a:off x="5606471" y="1145932"/>
            <a:ext cx="1041338" cy="515632"/>
            <a:chOff x="2395903" y="989135"/>
            <a:chExt cx="1040423" cy="520212"/>
          </a:xfrm>
        </xdr:grpSpPr>
        <xdr:sp macro="" textlink="">
          <xdr:nvSpPr>
            <xdr:cNvPr id="42" name="Rechteck 41">
              <a:extLst>
                <a:ext uri="{FF2B5EF4-FFF2-40B4-BE49-F238E27FC236}">
                  <a16:creationId xmlns:a16="http://schemas.microsoft.com/office/drawing/2014/main" id="{4ACDC901-C478-4ACF-9781-EE84F23C369A}"/>
                </a:ext>
              </a:extLst>
            </xdr:cNvPr>
            <xdr:cNvSpPr/>
          </xdr:nvSpPr>
          <xdr:spPr>
            <a:xfrm>
              <a:off x="2395903" y="989135"/>
              <a:ext cx="1040423" cy="52021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sp macro="" textlink="">
          <xdr:nvSpPr>
            <xdr:cNvPr id="43" name="Rechteck 42">
              <a:extLst>
                <a:ext uri="{FF2B5EF4-FFF2-40B4-BE49-F238E27FC236}">
                  <a16:creationId xmlns:a16="http://schemas.microsoft.com/office/drawing/2014/main" id="{571C946B-F520-4838-A0D3-EBFD1657EA38}"/>
                </a:ext>
              </a:extLst>
            </xdr:cNvPr>
            <xdr:cNvSpPr/>
          </xdr:nvSpPr>
          <xdr:spPr>
            <a:xfrm>
              <a:off x="2453054" y="1053612"/>
              <a:ext cx="923192" cy="395654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156CA8D7-7964-4142-A9F7-E8007F0CBEF8}"/>
              </a:ext>
            </a:extLst>
          </xdr:cNvPr>
          <xdr:cNvGrpSpPr/>
        </xdr:nvGrpSpPr>
        <xdr:grpSpPr>
          <a:xfrm>
            <a:off x="5609048" y="951974"/>
            <a:ext cx="1029876" cy="140455"/>
            <a:chOff x="7813657" y="1064260"/>
            <a:chExt cx="3213677" cy="246711"/>
          </a:xfrm>
        </xdr:grpSpPr>
        <xdr:cxnSp macro="">
          <xdr:nvCxnSpPr>
            <xdr:cNvPr id="39" name="Gerader Verbinder 38">
              <a:extLst>
                <a:ext uri="{FF2B5EF4-FFF2-40B4-BE49-F238E27FC236}">
                  <a16:creationId xmlns:a16="http://schemas.microsoft.com/office/drawing/2014/main" id="{2D191BD7-E233-46F6-BD94-F22C8C2C27A7}"/>
                </a:ext>
              </a:extLst>
            </xdr:cNvPr>
            <xdr:cNvCxnSpPr/>
          </xdr:nvCxnSpPr>
          <xdr:spPr>
            <a:xfrm flipV="1">
              <a:off x="7813657" y="1187390"/>
              <a:ext cx="3196897" cy="137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Gerader Verbinder 39">
              <a:extLst>
                <a:ext uri="{FF2B5EF4-FFF2-40B4-BE49-F238E27FC236}">
                  <a16:creationId xmlns:a16="http://schemas.microsoft.com/office/drawing/2014/main" id="{DFDCA723-BE21-44CF-BF0E-12A26459BEFE}"/>
                </a:ext>
              </a:extLst>
            </xdr:cNvPr>
            <xdr:cNvCxnSpPr/>
          </xdr:nvCxnSpPr>
          <xdr:spPr>
            <a:xfrm>
              <a:off x="7817804" y="1083477"/>
              <a:ext cx="712" cy="227494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Gerader Verbinder 40">
              <a:extLst>
                <a:ext uri="{FF2B5EF4-FFF2-40B4-BE49-F238E27FC236}">
                  <a16:creationId xmlns:a16="http://schemas.microsoft.com/office/drawing/2014/main" id="{03DCDEED-E0A7-4175-A212-BE0F4700DB90}"/>
                </a:ext>
              </a:extLst>
            </xdr:cNvPr>
            <xdr:cNvCxnSpPr/>
          </xdr:nvCxnSpPr>
          <xdr:spPr>
            <a:xfrm>
              <a:off x="11026622" y="1064260"/>
              <a:ext cx="712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" name="Gruppieren 32">
            <a:extLst>
              <a:ext uri="{FF2B5EF4-FFF2-40B4-BE49-F238E27FC236}">
                <a16:creationId xmlns:a16="http://schemas.microsoft.com/office/drawing/2014/main" id="{F128ED4F-12C4-4C44-B598-69C25C8766A7}"/>
              </a:ext>
            </a:extLst>
          </xdr:cNvPr>
          <xdr:cNvGrpSpPr/>
        </xdr:nvGrpSpPr>
        <xdr:grpSpPr>
          <a:xfrm rot="5400000">
            <a:off x="6575059" y="1290594"/>
            <a:ext cx="508637" cy="237790"/>
            <a:chOff x="7567433" y="1067094"/>
            <a:chExt cx="3410701" cy="231282"/>
          </a:xfrm>
        </xdr:grpSpPr>
        <xdr:cxnSp macro="">
          <xdr:nvCxnSpPr>
            <xdr:cNvPr id="36" name="Gerader Verbinder 35">
              <a:extLst>
                <a:ext uri="{FF2B5EF4-FFF2-40B4-BE49-F238E27FC236}">
                  <a16:creationId xmlns:a16="http://schemas.microsoft.com/office/drawing/2014/main" id="{FA9A84B8-4F42-42B5-9CDB-0CC3B31DDE42}"/>
                </a:ext>
              </a:extLst>
            </xdr:cNvPr>
            <xdr:cNvCxnSpPr/>
          </xdr:nvCxnSpPr>
          <xdr:spPr>
            <a:xfrm rot="16200000">
              <a:off x="9269242" y="-522566"/>
              <a:ext cx="7083" cy="3410701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Gerader Verbinder 36">
              <a:extLst>
                <a:ext uri="{FF2B5EF4-FFF2-40B4-BE49-F238E27FC236}">
                  <a16:creationId xmlns:a16="http://schemas.microsoft.com/office/drawing/2014/main" id="{F9C4E55D-09DE-4BDA-95AC-4B2B2871AF82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Gerader Verbinder 37">
              <a:extLst>
                <a:ext uri="{FF2B5EF4-FFF2-40B4-BE49-F238E27FC236}">
                  <a16:creationId xmlns:a16="http://schemas.microsoft.com/office/drawing/2014/main" id="{1A9F73A2-3842-44B7-A6D5-5A8439E7DEFC}"/>
                </a:ext>
              </a:extLst>
            </xdr:cNvPr>
            <xdr:cNvCxnSpPr/>
          </xdr:nvCxnSpPr>
          <xdr:spPr>
            <a:xfrm>
              <a:off x="10956766" y="1067094"/>
              <a:ext cx="715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11FA7E99-9490-4E6A-AC7A-A3168B53210E}"/>
              </a:ext>
            </a:extLst>
          </xdr:cNvPr>
          <xdr:cNvSpPr txBox="1"/>
        </xdr:nvSpPr>
        <xdr:spPr>
          <a:xfrm>
            <a:off x="6036935" y="771784"/>
            <a:ext cx="281609" cy="245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35" name="Textfeld 34">
            <a:extLst>
              <a:ext uri="{FF2B5EF4-FFF2-40B4-BE49-F238E27FC236}">
                <a16:creationId xmlns:a16="http://schemas.microsoft.com/office/drawing/2014/main" id="{998EBCCF-18EF-4BB6-B6CC-37AC39F92E67}"/>
              </a:ext>
            </a:extLst>
          </xdr:cNvPr>
          <xdr:cNvSpPr txBox="1"/>
        </xdr:nvSpPr>
        <xdr:spPr>
          <a:xfrm>
            <a:off x="6816315" y="1266092"/>
            <a:ext cx="281606" cy="2489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</xdr:grpSp>
    <xdr:clientData/>
  </xdr:twoCellAnchor>
  <xdr:twoCellAnchor>
    <xdr:from>
      <xdr:col>9</xdr:col>
      <xdr:colOff>1599932</xdr:colOff>
      <xdr:row>0</xdr:row>
      <xdr:rowOff>0</xdr:rowOff>
    </xdr:from>
    <xdr:to>
      <xdr:col>9</xdr:col>
      <xdr:colOff>2733675</xdr:colOff>
      <xdr:row>1</xdr:row>
      <xdr:rowOff>171450</xdr:rowOff>
    </xdr:to>
    <xdr:grpSp>
      <xdr:nvGrpSpPr>
        <xdr:cNvPr id="44" name="Gruppieren 43">
          <a:extLst>
            <a:ext uri="{FF2B5EF4-FFF2-40B4-BE49-F238E27FC236}">
              <a16:creationId xmlns:a16="http://schemas.microsoft.com/office/drawing/2014/main" id="{1815BCE4-39CA-440C-AB75-942B857D5B0B}"/>
            </a:ext>
          </a:extLst>
        </xdr:cNvPr>
        <xdr:cNvGrpSpPr/>
      </xdr:nvGrpSpPr>
      <xdr:grpSpPr>
        <a:xfrm>
          <a:off x="12761500" y="0"/>
          <a:ext cx="1133743" cy="968086"/>
          <a:chOff x="3220300" y="786692"/>
          <a:chExt cx="1087781" cy="1144847"/>
        </a:xfrm>
      </xdr:grpSpPr>
      <xdr:grpSp>
        <xdr:nvGrpSpPr>
          <xdr:cNvPr id="45" name="Gruppieren 44">
            <a:extLst>
              <a:ext uri="{FF2B5EF4-FFF2-40B4-BE49-F238E27FC236}">
                <a16:creationId xmlns:a16="http://schemas.microsoft.com/office/drawing/2014/main" id="{A9044427-15A2-4EA8-AF0D-C011F281F13B}"/>
              </a:ext>
            </a:extLst>
          </xdr:cNvPr>
          <xdr:cNvGrpSpPr/>
        </xdr:nvGrpSpPr>
        <xdr:grpSpPr>
          <a:xfrm>
            <a:off x="3307647" y="1007356"/>
            <a:ext cx="744600" cy="740619"/>
            <a:chOff x="9290538" y="87923"/>
            <a:chExt cx="872732" cy="905735"/>
          </a:xfrm>
        </xdr:grpSpPr>
        <xdr:pic>
          <xdr:nvPicPr>
            <xdr:cNvPr id="61" name="Grafik 60">
              <a:extLst>
                <a:ext uri="{FF2B5EF4-FFF2-40B4-BE49-F238E27FC236}">
                  <a16:creationId xmlns:a16="http://schemas.microsoft.com/office/drawing/2014/main" id="{D60D4B24-1677-4671-A94B-9C17A4C3644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9290538" y="161783"/>
              <a:ext cx="872732" cy="831875"/>
            </a:xfrm>
            <a:prstGeom prst="rect">
              <a:avLst/>
            </a:prstGeom>
          </xdr:spPr>
        </xdr:pic>
        <xdr:sp macro="" textlink="">
          <xdr:nvSpPr>
            <xdr:cNvPr id="62" name="Rechteck 61">
              <a:extLst>
                <a:ext uri="{FF2B5EF4-FFF2-40B4-BE49-F238E27FC236}">
                  <a16:creationId xmlns:a16="http://schemas.microsoft.com/office/drawing/2014/main" id="{74BBB01E-9196-41F7-B8E1-476A08C6196F}"/>
                </a:ext>
              </a:extLst>
            </xdr:cNvPr>
            <xdr:cNvSpPr/>
          </xdr:nvSpPr>
          <xdr:spPr>
            <a:xfrm>
              <a:off x="9444404" y="87923"/>
              <a:ext cx="241788" cy="952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</xdr:grpSp>
      <xdr:grpSp>
        <xdr:nvGrpSpPr>
          <xdr:cNvPr id="46" name="Gruppieren 45">
            <a:extLst>
              <a:ext uri="{FF2B5EF4-FFF2-40B4-BE49-F238E27FC236}">
                <a16:creationId xmlns:a16="http://schemas.microsoft.com/office/drawing/2014/main" id="{26E6EE9F-357B-4C13-9C5D-E6BDCCE58FB8}"/>
              </a:ext>
            </a:extLst>
          </xdr:cNvPr>
          <xdr:cNvGrpSpPr/>
        </xdr:nvGrpSpPr>
        <xdr:grpSpPr>
          <a:xfrm rot="21038845">
            <a:off x="3330609" y="946934"/>
            <a:ext cx="663969" cy="148537"/>
            <a:chOff x="7567437" y="1070558"/>
            <a:chExt cx="3726593" cy="227818"/>
          </a:xfrm>
        </xdr:grpSpPr>
        <xdr:cxnSp macro="">
          <xdr:nvCxnSpPr>
            <xdr:cNvPr id="58" name="Gerader Verbinder 57">
              <a:extLst>
                <a:ext uri="{FF2B5EF4-FFF2-40B4-BE49-F238E27FC236}">
                  <a16:creationId xmlns:a16="http://schemas.microsoft.com/office/drawing/2014/main" id="{8B513FCA-4217-4869-A0E3-E26E5BE5CD3B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Gerader Verbinder 58">
              <a:extLst>
                <a:ext uri="{FF2B5EF4-FFF2-40B4-BE49-F238E27FC236}">
                  <a16:creationId xmlns:a16="http://schemas.microsoft.com/office/drawing/2014/main" id="{EDF2CA6A-ED60-4F8A-8106-3017D6A6E20C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Gerader Verbinder 59">
              <a:extLst>
                <a:ext uri="{FF2B5EF4-FFF2-40B4-BE49-F238E27FC236}">
                  <a16:creationId xmlns:a16="http://schemas.microsoft.com/office/drawing/2014/main" id="{6FBD8801-1825-4AB1-826F-5B1DFBD9DA60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7" name="Gruppieren 46">
            <a:extLst>
              <a:ext uri="{FF2B5EF4-FFF2-40B4-BE49-F238E27FC236}">
                <a16:creationId xmlns:a16="http://schemas.microsoft.com/office/drawing/2014/main" id="{ED662ACA-BF76-4FED-ADED-4626D4049F4F}"/>
              </a:ext>
            </a:extLst>
          </xdr:cNvPr>
          <xdr:cNvGrpSpPr/>
        </xdr:nvGrpSpPr>
        <xdr:grpSpPr>
          <a:xfrm rot="5400000">
            <a:off x="3809029" y="1247365"/>
            <a:ext cx="524638" cy="181221"/>
            <a:chOff x="7567437" y="1070558"/>
            <a:chExt cx="3726593" cy="227818"/>
          </a:xfrm>
        </xdr:grpSpPr>
        <xdr:cxnSp macro="">
          <xdr:nvCxnSpPr>
            <xdr:cNvPr id="55" name="Gerader Verbinder 54">
              <a:extLst>
                <a:ext uri="{FF2B5EF4-FFF2-40B4-BE49-F238E27FC236}">
                  <a16:creationId xmlns:a16="http://schemas.microsoft.com/office/drawing/2014/main" id="{FE9B7E31-D304-4F53-A76B-D60E60649BAA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Gerader Verbinder 55">
              <a:extLst>
                <a:ext uri="{FF2B5EF4-FFF2-40B4-BE49-F238E27FC236}">
                  <a16:creationId xmlns:a16="http://schemas.microsoft.com/office/drawing/2014/main" id="{C38EA74B-9BB7-46AB-9735-48EE0E14056B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Gerader Verbinder 56">
              <a:extLst>
                <a:ext uri="{FF2B5EF4-FFF2-40B4-BE49-F238E27FC236}">
                  <a16:creationId xmlns:a16="http://schemas.microsoft.com/office/drawing/2014/main" id="{A10DCC88-455D-412C-999F-080C104A1A22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Gruppieren 47">
            <a:extLst>
              <a:ext uri="{FF2B5EF4-FFF2-40B4-BE49-F238E27FC236}">
                <a16:creationId xmlns:a16="http://schemas.microsoft.com/office/drawing/2014/main" id="{2BA82D3F-7671-4A38-9261-74764D5B427A}"/>
              </a:ext>
            </a:extLst>
          </xdr:cNvPr>
          <xdr:cNvGrpSpPr/>
        </xdr:nvGrpSpPr>
        <xdr:grpSpPr>
          <a:xfrm rot="1158414">
            <a:off x="3250471" y="1682880"/>
            <a:ext cx="312946" cy="119308"/>
            <a:chOff x="6779892" y="1111512"/>
            <a:chExt cx="4860301" cy="175395"/>
          </a:xfrm>
        </xdr:grpSpPr>
        <xdr:cxnSp macro="">
          <xdr:nvCxnSpPr>
            <xdr:cNvPr id="52" name="Gerader Verbinder 51">
              <a:extLst>
                <a:ext uri="{FF2B5EF4-FFF2-40B4-BE49-F238E27FC236}">
                  <a16:creationId xmlns:a16="http://schemas.microsoft.com/office/drawing/2014/main" id="{10041C00-3B50-4934-9012-8D56388595F8}"/>
                </a:ext>
              </a:extLst>
            </xdr:cNvPr>
            <xdr:cNvCxnSpPr>
              <a:endCxn id="51" idx="3"/>
            </xdr:cNvCxnSpPr>
          </xdr:nvCxnSpPr>
          <xdr:spPr>
            <a:xfrm rot="20441586">
              <a:off x="7766019" y="1150330"/>
              <a:ext cx="3036614" cy="13657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Gerader Verbinder 52">
              <a:extLst>
                <a:ext uri="{FF2B5EF4-FFF2-40B4-BE49-F238E27FC236}">
                  <a16:creationId xmlns:a16="http://schemas.microsoft.com/office/drawing/2014/main" id="{8212E9C8-4524-47FC-8D76-53C76910A3D9}"/>
                </a:ext>
              </a:extLst>
            </xdr:cNvPr>
            <xdr:cNvCxnSpPr/>
          </xdr:nvCxnSpPr>
          <xdr:spPr>
            <a:xfrm rot="20441586" flipH="1">
              <a:off x="6779892" y="1111512"/>
              <a:ext cx="1252007" cy="1419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" name="Gerader Verbinder 53">
              <a:extLst>
                <a:ext uri="{FF2B5EF4-FFF2-40B4-BE49-F238E27FC236}">
                  <a16:creationId xmlns:a16="http://schemas.microsoft.com/office/drawing/2014/main" id="{9EC09736-FB50-4BAA-A291-201CBC149223}"/>
                </a:ext>
              </a:extLst>
            </xdr:cNvPr>
            <xdr:cNvCxnSpPr/>
          </xdr:nvCxnSpPr>
          <xdr:spPr>
            <a:xfrm rot="20441586" flipH="1">
              <a:off x="10675426" y="1177940"/>
              <a:ext cx="964767" cy="10734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9" name="Textfeld 48">
            <a:extLst>
              <a:ext uri="{FF2B5EF4-FFF2-40B4-BE49-F238E27FC236}">
                <a16:creationId xmlns:a16="http://schemas.microsoft.com/office/drawing/2014/main" id="{70AB2788-4D69-407D-BB00-BBC74A158AD2}"/>
              </a:ext>
            </a:extLst>
          </xdr:cNvPr>
          <xdr:cNvSpPr txBox="1"/>
        </xdr:nvSpPr>
        <xdr:spPr>
          <a:xfrm>
            <a:off x="3506494" y="786692"/>
            <a:ext cx="281609" cy="245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50" name="Textfeld 49">
            <a:extLst>
              <a:ext uri="{FF2B5EF4-FFF2-40B4-BE49-F238E27FC236}">
                <a16:creationId xmlns:a16="http://schemas.microsoft.com/office/drawing/2014/main" id="{E38A7E00-88A3-45F3-B0CA-55C0AEC6BD0A}"/>
              </a:ext>
            </a:extLst>
          </xdr:cNvPr>
          <xdr:cNvSpPr txBox="1"/>
        </xdr:nvSpPr>
        <xdr:spPr>
          <a:xfrm>
            <a:off x="4026472" y="1203203"/>
            <a:ext cx="281609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  <xdr:sp macro="" textlink="">
        <xdr:nvSpPr>
          <xdr:cNvPr id="51" name="Textfeld 50">
            <a:extLst>
              <a:ext uri="{FF2B5EF4-FFF2-40B4-BE49-F238E27FC236}">
                <a16:creationId xmlns:a16="http://schemas.microsoft.com/office/drawing/2014/main" id="{16F981FD-F02C-40C9-B47B-8A100C3FD745}"/>
              </a:ext>
            </a:extLst>
          </xdr:cNvPr>
          <xdr:cNvSpPr txBox="1"/>
        </xdr:nvSpPr>
        <xdr:spPr>
          <a:xfrm>
            <a:off x="3220300" y="1683061"/>
            <a:ext cx="281609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T</a:t>
            </a:r>
          </a:p>
        </xdr:txBody>
      </xdr:sp>
    </xdr:grpSp>
    <xdr:clientData/>
  </xdr:twoCellAnchor>
  <xdr:twoCellAnchor>
    <xdr:from>
      <xdr:col>6</xdr:col>
      <xdr:colOff>152401</xdr:colOff>
      <xdr:row>2</xdr:row>
      <xdr:rowOff>193498</xdr:rowOff>
    </xdr:from>
    <xdr:to>
      <xdr:col>9</xdr:col>
      <xdr:colOff>2634456</xdr:colOff>
      <xdr:row>5</xdr:row>
      <xdr:rowOff>209550</xdr:rowOff>
    </xdr:to>
    <xdr:grpSp>
      <xdr:nvGrpSpPr>
        <xdr:cNvPr id="63" name="Gruppieren 62">
          <a:extLst>
            <a:ext uri="{FF2B5EF4-FFF2-40B4-BE49-F238E27FC236}">
              <a16:creationId xmlns:a16="http://schemas.microsoft.com/office/drawing/2014/main" id="{CABF642A-EA25-4954-9D50-47380C6635FE}"/>
            </a:ext>
          </a:extLst>
        </xdr:cNvPr>
        <xdr:cNvGrpSpPr/>
      </xdr:nvGrpSpPr>
      <xdr:grpSpPr>
        <a:xfrm>
          <a:off x="7512628" y="1267225"/>
          <a:ext cx="6283396" cy="847325"/>
          <a:chOff x="2148374" y="1772114"/>
          <a:chExt cx="4738357" cy="521650"/>
        </a:xfrm>
      </xdr:grpSpPr>
      <xdr:sp macro="" textlink="">
        <xdr:nvSpPr>
          <xdr:cNvPr id="64" name="Textfeld 63">
            <a:extLst>
              <a:ext uri="{FF2B5EF4-FFF2-40B4-BE49-F238E27FC236}">
                <a16:creationId xmlns:a16="http://schemas.microsoft.com/office/drawing/2014/main" id="{6D774B33-1C9D-40CE-805F-C0925ADF1D5B}"/>
              </a:ext>
            </a:extLst>
          </xdr:cNvPr>
          <xdr:cNvSpPr txBox="1"/>
        </xdr:nvSpPr>
        <xdr:spPr>
          <a:xfrm>
            <a:off x="4622583" y="1772114"/>
            <a:ext cx="281609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grpSp>
        <xdr:nvGrpSpPr>
          <xdr:cNvPr id="65" name="Gruppieren 64">
            <a:extLst>
              <a:ext uri="{FF2B5EF4-FFF2-40B4-BE49-F238E27FC236}">
                <a16:creationId xmlns:a16="http://schemas.microsoft.com/office/drawing/2014/main" id="{BFB734C4-AA8C-4A3C-90FE-A1A9B5BA26DA}"/>
              </a:ext>
            </a:extLst>
          </xdr:cNvPr>
          <xdr:cNvGrpSpPr/>
        </xdr:nvGrpSpPr>
        <xdr:grpSpPr>
          <a:xfrm>
            <a:off x="2148374" y="1902413"/>
            <a:ext cx="4738357" cy="391351"/>
            <a:chOff x="2148374" y="1902413"/>
            <a:chExt cx="4738357" cy="391351"/>
          </a:xfrm>
        </xdr:grpSpPr>
        <xdr:sp macro="" textlink="">
          <xdr:nvSpPr>
            <xdr:cNvPr id="66" name="Zylinder 65">
              <a:extLst>
                <a:ext uri="{FF2B5EF4-FFF2-40B4-BE49-F238E27FC236}">
                  <a16:creationId xmlns:a16="http://schemas.microsoft.com/office/drawing/2014/main" id="{E6B37D38-28C0-4967-AA92-90A2A19B8D29}"/>
                </a:ext>
              </a:extLst>
            </xdr:cNvPr>
            <xdr:cNvSpPr/>
          </xdr:nvSpPr>
          <xdr:spPr>
            <a:xfrm rot="16200000">
              <a:off x="4680194" y="-39085"/>
              <a:ext cx="124236" cy="4272276"/>
            </a:xfrm>
            <a:prstGeom prst="can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grpSp>
          <xdr:nvGrpSpPr>
            <xdr:cNvPr id="67" name="Gruppieren 66">
              <a:extLst>
                <a:ext uri="{FF2B5EF4-FFF2-40B4-BE49-F238E27FC236}">
                  <a16:creationId xmlns:a16="http://schemas.microsoft.com/office/drawing/2014/main" id="{471313BC-BD09-46EF-8667-D227F2C9241C}"/>
                </a:ext>
              </a:extLst>
            </xdr:cNvPr>
            <xdr:cNvGrpSpPr/>
          </xdr:nvGrpSpPr>
          <xdr:grpSpPr>
            <a:xfrm>
              <a:off x="2639304" y="1902413"/>
              <a:ext cx="4247427" cy="67044"/>
              <a:chOff x="7567437" y="1070558"/>
              <a:chExt cx="3726593" cy="263452"/>
            </a:xfrm>
          </xdr:grpSpPr>
          <xdr:cxnSp macro="">
            <xdr:nvCxnSpPr>
              <xdr:cNvPr id="70" name="Gerader Verbinder 69">
                <a:extLst>
                  <a:ext uri="{FF2B5EF4-FFF2-40B4-BE49-F238E27FC236}">
                    <a16:creationId xmlns:a16="http://schemas.microsoft.com/office/drawing/2014/main" id="{89760DB9-4C75-4FE2-97C4-0348C5A5D26A}"/>
                  </a:ext>
                </a:extLst>
              </xdr:cNvPr>
              <xdr:cNvCxnSpPr/>
            </xdr:nvCxnSpPr>
            <xdr:spPr>
              <a:xfrm>
                <a:off x="7567437" y="1326681"/>
                <a:ext cx="3718572" cy="7329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" name="Gerader Verbinder 70">
                <a:extLst>
                  <a:ext uri="{FF2B5EF4-FFF2-40B4-BE49-F238E27FC236}">
                    <a16:creationId xmlns:a16="http://schemas.microsoft.com/office/drawing/2014/main" id="{7FF019A2-D3F5-4950-9892-53BBB102C111}"/>
                  </a:ext>
                </a:extLst>
              </xdr:cNvPr>
              <xdr:cNvCxnSpPr/>
            </xdr:nvCxnSpPr>
            <xdr:spPr>
              <a:xfrm>
                <a:off x="7573335" y="1070881"/>
                <a:ext cx="714" cy="227495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" name="Gerader Verbinder 71">
                <a:extLst>
                  <a:ext uri="{FF2B5EF4-FFF2-40B4-BE49-F238E27FC236}">
                    <a16:creationId xmlns:a16="http://schemas.microsoft.com/office/drawing/2014/main" id="{F0459449-9C78-45E7-8861-30198CAA1ADB}"/>
                  </a:ext>
                </a:extLst>
              </xdr:cNvPr>
              <xdr:cNvCxnSpPr/>
            </xdr:nvCxnSpPr>
            <xdr:spPr>
              <a:xfrm>
                <a:off x="11293316" y="1070558"/>
                <a:ext cx="714" cy="226686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8" name="Ellipse 67">
              <a:extLst>
                <a:ext uri="{FF2B5EF4-FFF2-40B4-BE49-F238E27FC236}">
                  <a16:creationId xmlns:a16="http://schemas.microsoft.com/office/drawing/2014/main" id="{316EA32F-D3BB-4ACB-9D7C-0560107DAC35}"/>
                </a:ext>
              </a:extLst>
            </xdr:cNvPr>
            <xdr:cNvSpPr/>
          </xdr:nvSpPr>
          <xdr:spPr>
            <a:xfrm>
              <a:off x="2531630" y="1910693"/>
              <a:ext cx="223630" cy="383071"/>
            </a:xfrm>
            <a:prstGeom prst="ellipse">
              <a:avLst/>
            </a:prstGeom>
            <a:noFill/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sp macro="" textlink="">
          <xdr:nvSpPr>
            <xdr:cNvPr id="69" name="Textfeld 68">
              <a:extLst>
                <a:ext uri="{FF2B5EF4-FFF2-40B4-BE49-F238E27FC236}">
                  <a16:creationId xmlns:a16="http://schemas.microsoft.com/office/drawing/2014/main" id="{5BD6BF82-081E-46EF-8F44-DFDD1A10098B}"/>
                </a:ext>
              </a:extLst>
            </xdr:cNvPr>
            <xdr:cNvSpPr txBox="1"/>
          </xdr:nvSpPr>
          <xdr:spPr>
            <a:xfrm>
              <a:off x="2148374" y="1947995"/>
              <a:ext cx="824547" cy="32051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700" b="1" baseline="0">
                  <a:solidFill>
                    <a:schemeClr val="accent5">
                      <a:lumMod val="75000"/>
                    </a:schemeClr>
                  </a:solidFill>
                </a:rPr>
                <a:t>Umfang</a:t>
              </a:r>
            </a:p>
            <a:p>
              <a:r>
                <a:rPr lang="de-CH" sz="700" b="1" baseline="0">
                  <a:solidFill>
                    <a:schemeClr val="accent5">
                      <a:lumMod val="75000"/>
                    </a:schemeClr>
                  </a:solidFill>
                </a:rPr>
                <a:t>(Abw)</a:t>
              </a:r>
              <a:endParaRPr lang="de-CH" sz="700" b="1">
                <a:solidFill>
                  <a:schemeClr val="accent5">
                    <a:lumMod val="75000"/>
                  </a:schemeClr>
                </a:solidFill>
              </a:endParaRPr>
            </a:p>
          </xdr:txBody>
        </xdr:sp>
      </xdr:grpSp>
    </xdr:grpSp>
    <xdr:clientData/>
  </xdr:twoCellAnchor>
  <xdr:twoCellAnchor>
    <xdr:from>
      <xdr:col>7</xdr:col>
      <xdr:colOff>28575</xdr:colOff>
      <xdr:row>7</xdr:row>
      <xdr:rowOff>504826</xdr:rowOff>
    </xdr:from>
    <xdr:to>
      <xdr:col>7</xdr:col>
      <xdr:colOff>114300</xdr:colOff>
      <xdr:row>9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A1FEE18-82EC-478F-BAF9-19C80E61ADBE}"/>
            </a:ext>
          </a:extLst>
        </xdr:cNvPr>
        <xdr:cNvSpPr txBox="1"/>
      </xdr:nvSpPr>
      <xdr:spPr>
        <a:xfrm>
          <a:off x="7696200" y="2762251"/>
          <a:ext cx="857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olidFill>
                <a:srgbClr val="FF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7</xdr:row>
      <xdr:rowOff>504826</xdr:rowOff>
    </xdr:from>
    <xdr:to>
      <xdr:col>8</xdr:col>
      <xdr:colOff>85725</xdr:colOff>
      <xdr:row>9</xdr:row>
      <xdr:rowOff>9525</xdr:rowOff>
    </xdr:to>
    <xdr:sp macro="" textlink="">
      <xdr:nvSpPr>
        <xdr:cNvPr id="73" name="Textfeld 72">
          <a:extLst>
            <a:ext uri="{FF2B5EF4-FFF2-40B4-BE49-F238E27FC236}">
              <a16:creationId xmlns:a16="http://schemas.microsoft.com/office/drawing/2014/main" id="{88C14F5D-D517-4498-ABA3-9C15067CF53A}"/>
            </a:ext>
          </a:extLst>
        </xdr:cNvPr>
        <xdr:cNvSpPr txBox="1"/>
      </xdr:nvSpPr>
      <xdr:spPr>
        <a:xfrm>
          <a:off x="9058275" y="2762251"/>
          <a:ext cx="857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olidFill>
                <a:srgbClr val="FF0000"/>
              </a:solidFill>
            </a:rPr>
            <a:t>i</a:t>
          </a:r>
        </a:p>
      </xdr:txBody>
    </xdr:sp>
    <xdr:clientData/>
  </xdr:twoCellAnchor>
  <xdr:twoCellAnchor>
    <xdr:from>
      <xdr:col>4</xdr:col>
      <xdr:colOff>191292</xdr:colOff>
      <xdr:row>0</xdr:row>
      <xdr:rowOff>532616</xdr:rowOff>
    </xdr:from>
    <xdr:to>
      <xdr:col>6</xdr:col>
      <xdr:colOff>143157</xdr:colOff>
      <xdr:row>5</xdr:row>
      <xdr:rowOff>12246</xdr:rowOff>
    </xdr:to>
    <xdr:grpSp>
      <xdr:nvGrpSpPr>
        <xdr:cNvPr id="106" name="Gruppieren 105">
          <a:extLst>
            <a:ext uri="{FF2B5EF4-FFF2-40B4-BE49-F238E27FC236}">
              <a16:creationId xmlns:a16="http://schemas.microsoft.com/office/drawing/2014/main" id="{6BA82279-1829-4E0A-BDFA-6EFBD3998B66}"/>
            </a:ext>
          </a:extLst>
        </xdr:cNvPr>
        <xdr:cNvGrpSpPr/>
      </xdr:nvGrpSpPr>
      <xdr:grpSpPr>
        <a:xfrm>
          <a:off x="5490656" y="532616"/>
          <a:ext cx="2012728" cy="1384630"/>
          <a:chOff x="5515767" y="770741"/>
          <a:chExt cx="1971165" cy="1390073"/>
        </a:xfrm>
      </xdr:grpSpPr>
      <xdr:grpSp>
        <xdr:nvGrpSpPr>
          <xdr:cNvPr id="104" name="Gruppieren 103">
            <a:extLst>
              <a:ext uri="{FF2B5EF4-FFF2-40B4-BE49-F238E27FC236}">
                <a16:creationId xmlns:a16="http://schemas.microsoft.com/office/drawing/2014/main" id="{1458567D-414D-4C2F-856E-4CAC394D6A89}"/>
              </a:ext>
            </a:extLst>
          </xdr:cNvPr>
          <xdr:cNvGrpSpPr/>
        </xdr:nvGrpSpPr>
        <xdr:grpSpPr>
          <a:xfrm>
            <a:off x="5515767" y="770741"/>
            <a:ext cx="1971165" cy="1390073"/>
            <a:chOff x="5514453" y="770741"/>
            <a:chExt cx="1975107" cy="1384630"/>
          </a:xfrm>
        </xdr:grpSpPr>
        <xdr:pic>
          <xdr:nvPicPr>
            <xdr:cNvPr id="79" name="Grafik 78">
              <a:extLst>
                <a:ext uri="{FF2B5EF4-FFF2-40B4-BE49-F238E27FC236}">
                  <a16:creationId xmlns:a16="http://schemas.microsoft.com/office/drawing/2014/main" id="{AE4095DE-259B-4CA7-9D3D-8A82C50068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5840233" y="1135820"/>
              <a:ext cx="1475576" cy="1019551"/>
            </a:xfrm>
            <a:prstGeom prst="rect">
              <a:avLst/>
            </a:prstGeom>
          </xdr:spPr>
        </xdr:pic>
        <xdr:grpSp>
          <xdr:nvGrpSpPr>
            <xdr:cNvPr id="87" name="Gruppieren 86">
              <a:extLst>
                <a:ext uri="{FF2B5EF4-FFF2-40B4-BE49-F238E27FC236}">
                  <a16:creationId xmlns:a16="http://schemas.microsoft.com/office/drawing/2014/main" id="{9AA33076-250F-4DD0-B330-EE16B20D20CB}"/>
                </a:ext>
              </a:extLst>
            </xdr:cNvPr>
            <xdr:cNvGrpSpPr/>
          </xdr:nvGrpSpPr>
          <xdr:grpSpPr>
            <a:xfrm rot="1284525">
              <a:off x="6252529" y="942927"/>
              <a:ext cx="1237031" cy="383007"/>
              <a:chOff x="6313714" y="1061357"/>
              <a:chExt cx="1233089" cy="384697"/>
            </a:xfrm>
          </xdr:grpSpPr>
          <xdr:cxnSp macro="">
            <xdr:nvCxnSpPr>
              <xdr:cNvPr id="80" name="Gerader Verbinder 79">
                <a:extLst>
                  <a:ext uri="{FF2B5EF4-FFF2-40B4-BE49-F238E27FC236}">
                    <a16:creationId xmlns:a16="http://schemas.microsoft.com/office/drawing/2014/main" id="{AB603B46-D0AD-4CBE-AB9E-4BD3CDC89173}"/>
                  </a:ext>
                </a:extLst>
              </xdr:cNvPr>
              <xdr:cNvCxnSpPr/>
            </xdr:nvCxnSpPr>
            <xdr:spPr>
              <a:xfrm flipV="1">
                <a:off x="6313714" y="1361644"/>
                <a:ext cx="1226651" cy="9376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" name="Gerader Verbinder 80">
                <a:extLst>
                  <a:ext uri="{FF2B5EF4-FFF2-40B4-BE49-F238E27FC236}">
                    <a16:creationId xmlns:a16="http://schemas.microsoft.com/office/drawing/2014/main" id="{8155899F-E232-472D-A9CB-A62BEA7E8C77}"/>
                  </a:ext>
                </a:extLst>
              </xdr:cNvPr>
              <xdr:cNvCxnSpPr/>
            </xdr:nvCxnSpPr>
            <xdr:spPr>
              <a:xfrm>
                <a:off x="6315305" y="1290668"/>
                <a:ext cx="273" cy="155386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2" name="Gerader Verbinder 81">
                <a:extLst>
                  <a:ext uri="{FF2B5EF4-FFF2-40B4-BE49-F238E27FC236}">
                    <a16:creationId xmlns:a16="http://schemas.microsoft.com/office/drawing/2014/main" id="{197815C4-DA15-4EB1-A265-E5BE8F1C24D5}"/>
                  </a:ext>
                </a:extLst>
              </xdr:cNvPr>
              <xdr:cNvCxnSpPr/>
            </xdr:nvCxnSpPr>
            <xdr:spPr>
              <a:xfrm>
                <a:off x="7546530" y="1277542"/>
                <a:ext cx="273" cy="154834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3" name="Textfeld 82">
                <a:extLst>
                  <a:ext uri="{FF2B5EF4-FFF2-40B4-BE49-F238E27FC236}">
                    <a16:creationId xmlns:a16="http://schemas.microsoft.com/office/drawing/2014/main" id="{D28ADDAE-E1F9-48E5-9DA7-004D53376584}"/>
                  </a:ext>
                </a:extLst>
              </xdr:cNvPr>
              <xdr:cNvSpPr txBox="1"/>
            </xdr:nvSpPr>
            <xdr:spPr>
              <a:xfrm>
                <a:off x="6826031" y="1061357"/>
                <a:ext cx="337176" cy="29500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100" b="1">
                    <a:solidFill>
                      <a:schemeClr val="accent5">
                        <a:lumMod val="75000"/>
                      </a:schemeClr>
                    </a:solidFill>
                  </a:rPr>
                  <a:t>L</a:t>
                </a:r>
              </a:p>
            </xdr:txBody>
          </xdr:sp>
        </xdr:grpSp>
        <xdr:grpSp>
          <xdr:nvGrpSpPr>
            <xdr:cNvPr id="98" name="Gruppieren 97">
              <a:extLst>
                <a:ext uri="{FF2B5EF4-FFF2-40B4-BE49-F238E27FC236}">
                  <a16:creationId xmlns:a16="http://schemas.microsoft.com/office/drawing/2014/main" id="{72AA7072-8759-4400-8441-3058D41312D2}"/>
                </a:ext>
              </a:extLst>
            </xdr:cNvPr>
            <xdr:cNvGrpSpPr/>
          </xdr:nvGrpSpPr>
          <xdr:grpSpPr>
            <a:xfrm rot="16200000">
              <a:off x="5870457" y="695613"/>
              <a:ext cx="275882" cy="426138"/>
              <a:chOff x="5552070" y="717499"/>
              <a:chExt cx="274568" cy="633993"/>
            </a:xfrm>
          </xdr:grpSpPr>
          <xdr:cxnSp macro="">
            <xdr:nvCxnSpPr>
              <xdr:cNvPr id="92" name="Gerader Verbinder 91">
                <a:extLst>
                  <a:ext uri="{FF2B5EF4-FFF2-40B4-BE49-F238E27FC236}">
                    <a16:creationId xmlns:a16="http://schemas.microsoft.com/office/drawing/2014/main" id="{25E8FBF9-6C4E-4647-9FB8-F7EFC31BEB60}"/>
                  </a:ext>
                </a:extLst>
              </xdr:cNvPr>
              <xdr:cNvCxnSpPr/>
            </xdr:nvCxnSpPr>
            <xdr:spPr>
              <a:xfrm>
                <a:off x="5606974" y="725934"/>
                <a:ext cx="8719" cy="610242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" name="Gerader Verbinder 92">
                <a:extLst>
                  <a:ext uri="{FF2B5EF4-FFF2-40B4-BE49-F238E27FC236}">
                    <a16:creationId xmlns:a16="http://schemas.microsoft.com/office/drawing/2014/main" id="{28265C9A-1D6A-4250-A32E-11C607F017E7}"/>
                  </a:ext>
                </a:extLst>
              </xdr:cNvPr>
              <xdr:cNvCxnSpPr/>
            </xdr:nvCxnSpPr>
            <xdr:spPr>
              <a:xfrm>
                <a:off x="5562955" y="717499"/>
                <a:ext cx="100474" cy="2621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5" name="Textfeld 94">
                <a:extLst>
                  <a:ext uri="{FF2B5EF4-FFF2-40B4-BE49-F238E27FC236}">
                    <a16:creationId xmlns:a16="http://schemas.microsoft.com/office/drawing/2014/main" id="{D2FF7E60-5422-46F9-A097-5F31F1525CA4}"/>
                  </a:ext>
                </a:extLst>
              </xdr:cNvPr>
              <xdr:cNvSpPr txBox="1"/>
            </xdr:nvSpPr>
            <xdr:spPr>
              <a:xfrm rot="5400000">
                <a:off x="5475424" y="997059"/>
                <a:ext cx="501633" cy="20079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100" b="1">
                    <a:solidFill>
                      <a:schemeClr val="accent5">
                        <a:lumMod val="75000"/>
                      </a:schemeClr>
                    </a:solidFill>
                  </a:rPr>
                  <a:t>B</a:t>
                </a:r>
              </a:p>
            </xdr:txBody>
          </xdr:sp>
          <xdr:cxnSp macro="">
            <xdr:nvCxnSpPr>
              <xdr:cNvPr id="97" name="Gerader Verbinder 96">
                <a:extLst>
                  <a:ext uri="{FF2B5EF4-FFF2-40B4-BE49-F238E27FC236}">
                    <a16:creationId xmlns:a16="http://schemas.microsoft.com/office/drawing/2014/main" id="{14A7EC59-D344-4D22-B20A-B3D75C31167B}"/>
                  </a:ext>
                </a:extLst>
              </xdr:cNvPr>
              <xdr:cNvCxnSpPr/>
            </xdr:nvCxnSpPr>
            <xdr:spPr>
              <a:xfrm>
                <a:off x="5552070" y="1348871"/>
                <a:ext cx="100474" cy="2621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99" name="Gruppieren 98">
              <a:extLst>
                <a:ext uri="{FF2B5EF4-FFF2-40B4-BE49-F238E27FC236}">
                  <a16:creationId xmlns:a16="http://schemas.microsoft.com/office/drawing/2014/main" id="{91110E6B-BEC7-4AFB-8461-B857CFCDE005}"/>
                </a:ext>
              </a:extLst>
            </xdr:cNvPr>
            <xdr:cNvGrpSpPr/>
          </xdr:nvGrpSpPr>
          <xdr:grpSpPr>
            <a:xfrm rot="10800000">
              <a:off x="5514453" y="1108237"/>
              <a:ext cx="337172" cy="424450"/>
              <a:chOff x="5492341" y="717499"/>
              <a:chExt cx="337172" cy="633993"/>
            </a:xfrm>
          </xdr:grpSpPr>
          <xdr:cxnSp macro="">
            <xdr:nvCxnSpPr>
              <xdr:cNvPr id="100" name="Gerader Verbinder 99">
                <a:extLst>
                  <a:ext uri="{FF2B5EF4-FFF2-40B4-BE49-F238E27FC236}">
                    <a16:creationId xmlns:a16="http://schemas.microsoft.com/office/drawing/2014/main" id="{FC0926D1-4F4E-4B19-BAEE-45CB47AC89E0}"/>
                  </a:ext>
                </a:extLst>
              </xdr:cNvPr>
              <xdr:cNvCxnSpPr/>
            </xdr:nvCxnSpPr>
            <xdr:spPr>
              <a:xfrm>
                <a:off x="5606974" y="725934"/>
                <a:ext cx="8719" cy="610242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1" name="Gerader Verbinder 100">
                <a:extLst>
                  <a:ext uri="{FF2B5EF4-FFF2-40B4-BE49-F238E27FC236}">
                    <a16:creationId xmlns:a16="http://schemas.microsoft.com/office/drawing/2014/main" id="{EA5D6C4C-2594-4894-936F-3F83B68B6CD3}"/>
                  </a:ext>
                </a:extLst>
              </xdr:cNvPr>
              <xdr:cNvCxnSpPr/>
            </xdr:nvCxnSpPr>
            <xdr:spPr>
              <a:xfrm>
                <a:off x="5562955" y="717499"/>
                <a:ext cx="100474" cy="2621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2" name="Textfeld 101">
                <a:extLst>
                  <a:ext uri="{FF2B5EF4-FFF2-40B4-BE49-F238E27FC236}">
                    <a16:creationId xmlns:a16="http://schemas.microsoft.com/office/drawing/2014/main" id="{0E1BC1D3-5B3E-40E2-84A7-13BF8BB33607}"/>
                  </a:ext>
                </a:extLst>
              </xdr:cNvPr>
              <xdr:cNvSpPr txBox="1"/>
            </xdr:nvSpPr>
            <xdr:spPr>
              <a:xfrm rot="10800000">
                <a:off x="5492341" y="964285"/>
                <a:ext cx="337172" cy="2987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100" b="1">
                    <a:solidFill>
                      <a:schemeClr val="accent5">
                        <a:lumMod val="75000"/>
                      </a:schemeClr>
                    </a:solidFill>
                  </a:rPr>
                  <a:t>T</a:t>
                </a:r>
              </a:p>
            </xdr:txBody>
          </xdr:sp>
          <xdr:cxnSp macro="">
            <xdr:nvCxnSpPr>
              <xdr:cNvPr id="103" name="Gerader Verbinder 102">
                <a:extLst>
                  <a:ext uri="{FF2B5EF4-FFF2-40B4-BE49-F238E27FC236}">
                    <a16:creationId xmlns:a16="http://schemas.microsoft.com/office/drawing/2014/main" id="{EE4E268E-D74F-4714-B582-F71FE130F69D}"/>
                  </a:ext>
                </a:extLst>
              </xdr:cNvPr>
              <xdr:cNvCxnSpPr/>
            </xdr:nvCxnSpPr>
            <xdr:spPr>
              <a:xfrm>
                <a:off x="5552070" y="1348871"/>
                <a:ext cx="100474" cy="2621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05" name="Rechteck 104">
            <a:extLst>
              <a:ext uri="{FF2B5EF4-FFF2-40B4-BE49-F238E27FC236}">
                <a16:creationId xmlns:a16="http://schemas.microsoft.com/office/drawing/2014/main" id="{34C69B3D-36DC-4736-8050-A46B0E0B6065}"/>
              </a:ext>
            </a:extLst>
          </xdr:cNvPr>
          <xdr:cNvSpPr/>
        </xdr:nvSpPr>
        <xdr:spPr>
          <a:xfrm rot="513329">
            <a:off x="6645728" y="1970314"/>
            <a:ext cx="70757" cy="168729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  <xdr:twoCellAnchor>
    <xdr:from>
      <xdr:col>5</xdr:col>
      <xdr:colOff>471812</xdr:colOff>
      <xdr:row>0</xdr:row>
      <xdr:rowOff>69272</xdr:rowOff>
    </xdr:from>
    <xdr:to>
      <xdr:col>7</xdr:col>
      <xdr:colOff>493568</xdr:colOff>
      <xdr:row>2</xdr:row>
      <xdr:rowOff>43295</xdr:rowOff>
    </xdr:to>
    <xdr:grpSp>
      <xdr:nvGrpSpPr>
        <xdr:cNvPr id="74" name="Gruppieren 73">
          <a:extLst>
            <a:ext uri="{FF2B5EF4-FFF2-40B4-BE49-F238E27FC236}">
              <a16:creationId xmlns:a16="http://schemas.microsoft.com/office/drawing/2014/main" id="{E32A3FAB-08C2-4F69-A56F-EF6AEDC05A85}"/>
            </a:ext>
          </a:extLst>
        </xdr:cNvPr>
        <xdr:cNvGrpSpPr/>
      </xdr:nvGrpSpPr>
      <xdr:grpSpPr>
        <a:xfrm>
          <a:off x="7286517" y="69272"/>
          <a:ext cx="1770892" cy="1047750"/>
          <a:chOff x="6856810" y="53578"/>
          <a:chExt cx="1536130" cy="928688"/>
        </a:xfrm>
      </xdr:grpSpPr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26FA056B-C4A1-4E60-94BB-2EB6AB64931D}"/>
              </a:ext>
            </a:extLst>
          </xdr:cNvPr>
          <xdr:cNvGrpSpPr/>
        </xdr:nvGrpSpPr>
        <xdr:grpSpPr>
          <a:xfrm>
            <a:off x="6856810" y="53578"/>
            <a:ext cx="1533695" cy="928688"/>
            <a:chOff x="1206594" y="659203"/>
            <a:chExt cx="1471718" cy="833000"/>
          </a:xfrm>
        </xdr:grpSpPr>
        <xdr:pic>
          <xdr:nvPicPr>
            <xdr:cNvPr id="5" name="Grafik 4">
              <a:extLst>
                <a:ext uri="{FF2B5EF4-FFF2-40B4-BE49-F238E27FC236}">
                  <a16:creationId xmlns:a16="http://schemas.microsoft.com/office/drawing/2014/main" id="{F9F87DDE-E088-409F-8D43-5AC1F108F28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r="43330" b="36032"/>
            <a:stretch/>
          </xdr:blipFill>
          <xdr:spPr>
            <a:xfrm>
              <a:off x="1582637" y="849478"/>
              <a:ext cx="978975" cy="642725"/>
            </a:xfrm>
            <a:prstGeom prst="rect">
              <a:avLst/>
            </a:prstGeom>
          </xdr:spPr>
        </xdr:pic>
        <xdr:grpSp>
          <xdr:nvGrpSpPr>
            <xdr:cNvPr id="6" name="Gruppieren 5">
              <a:extLst>
                <a:ext uri="{FF2B5EF4-FFF2-40B4-BE49-F238E27FC236}">
                  <a16:creationId xmlns:a16="http://schemas.microsoft.com/office/drawing/2014/main" id="{2B2B4A19-C117-4154-B583-7151A31D1B6A}"/>
                </a:ext>
              </a:extLst>
            </xdr:cNvPr>
            <xdr:cNvGrpSpPr/>
          </xdr:nvGrpSpPr>
          <xdr:grpSpPr>
            <a:xfrm>
              <a:off x="1563529" y="801721"/>
              <a:ext cx="1114783" cy="82709"/>
              <a:chOff x="7567437" y="1070881"/>
              <a:chExt cx="3718572" cy="227495"/>
            </a:xfrm>
          </xdr:grpSpPr>
          <xdr:cxnSp macro="">
            <xdr:nvCxnSpPr>
              <xdr:cNvPr id="16" name="Gerader Verbinder 15">
                <a:extLst>
                  <a:ext uri="{FF2B5EF4-FFF2-40B4-BE49-F238E27FC236}">
                    <a16:creationId xmlns:a16="http://schemas.microsoft.com/office/drawing/2014/main" id="{FC561FCE-8ADF-4D6D-9E23-CC0C50C8E792}"/>
                  </a:ext>
                </a:extLst>
              </xdr:cNvPr>
              <xdr:cNvCxnSpPr/>
            </xdr:nvCxnSpPr>
            <xdr:spPr>
              <a:xfrm>
                <a:off x="7567437" y="1186325"/>
                <a:ext cx="3718572" cy="7327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Gerader Verbinder 16">
                <a:extLst>
                  <a:ext uri="{FF2B5EF4-FFF2-40B4-BE49-F238E27FC236}">
                    <a16:creationId xmlns:a16="http://schemas.microsoft.com/office/drawing/2014/main" id="{055999AC-212E-4BBC-8CFF-8932E92C2DB5}"/>
                  </a:ext>
                </a:extLst>
              </xdr:cNvPr>
              <xdr:cNvCxnSpPr/>
            </xdr:nvCxnSpPr>
            <xdr:spPr>
              <a:xfrm>
                <a:off x="7573335" y="1070881"/>
                <a:ext cx="714" cy="227495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" name="Gruppieren 7">
              <a:extLst>
                <a:ext uri="{FF2B5EF4-FFF2-40B4-BE49-F238E27FC236}">
                  <a16:creationId xmlns:a16="http://schemas.microsoft.com/office/drawing/2014/main" id="{9D1F004F-599E-43E0-B674-1CC6B31258A4}"/>
                </a:ext>
              </a:extLst>
            </xdr:cNvPr>
            <xdr:cNvGrpSpPr/>
          </xdr:nvGrpSpPr>
          <xdr:grpSpPr>
            <a:xfrm rot="5400000">
              <a:off x="1199489" y="1100349"/>
              <a:ext cx="519979" cy="180703"/>
              <a:chOff x="7567437" y="1070558"/>
              <a:chExt cx="3726593" cy="227818"/>
            </a:xfrm>
          </xdr:grpSpPr>
          <xdr:cxnSp macro="">
            <xdr:nvCxnSpPr>
              <xdr:cNvPr id="11" name="Gerader Verbinder 10">
                <a:extLst>
                  <a:ext uri="{FF2B5EF4-FFF2-40B4-BE49-F238E27FC236}">
                    <a16:creationId xmlns:a16="http://schemas.microsoft.com/office/drawing/2014/main" id="{B1D2839A-9447-492E-A7A0-71C8076136BC}"/>
                  </a:ext>
                </a:extLst>
              </xdr:cNvPr>
              <xdr:cNvCxnSpPr/>
            </xdr:nvCxnSpPr>
            <xdr:spPr>
              <a:xfrm>
                <a:off x="7567437" y="1186325"/>
                <a:ext cx="3718572" cy="7327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Gerader Verbinder 11">
                <a:extLst>
                  <a:ext uri="{FF2B5EF4-FFF2-40B4-BE49-F238E27FC236}">
                    <a16:creationId xmlns:a16="http://schemas.microsoft.com/office/drawing/2014/main" id="{2C04EA93-6B1F-4E06-A8F1-CD188B2E42C7}"/>
                  </a:ext>
                </a:extLst>
              </xdr:cNvPr>
              <xdr:cNvCxnSpPr/>
            </xdr:nvCxnSpPr>
            <xdr:spPr>
              <a:xfrm>
                <a:off x="7573335" y="1070881"/>
                <a:ext cx="714" cy="227495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" name="Gerader Verbinder 12">
                <a:extLst>
                  <a:ext uri="{FF2B5EF4-FFF2-40B4-BE49-F238E27FC236}">
                    <a16:creationId xmlns:a16="http://schemas.microsoft.com/office/drawing/2014/main" id="{3CC46941-87BE-481F-AF7E-9FBF22E346E9}"/>
                  </a:ext>
                </a:extLst>
              </xdr:cNvPr>
              <xdr:cNvCxnSpPr/>
            </xdr:nvCxnSpPr>
            <xdr:spPr>
              <a:xfrm>
                <a:off x="11293316" y="1070558"/>
                <a:ext cx="714" cy="226686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DF546222-76A0-4857-BBAE-A519752D998E}"/>
                </a:ext>
              </a:extLst>
            </xdr:cNvPr>
            <xdr:cNvSpPr txBox="1"/>
          </xdr:nvSpPr>
          <xdr:spPr>
            <a:xfrm>
              <a:off x="2020744" y="659203"/>
              <a:ext cx="281609" cy="25003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 b="1">
                  <a:solidFill>
                    <a:schemeClr val="accent5">
                      <a:lumMod val="75000"/>
                    </a:schemeClr>
                  </a:solidFill>
                </a:rPr>
                <a:t>L</a:t>
              </a:r>
            </a:p>
          </xdr:txBody>
        </xdr:sp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E6C515CE-DE88-49B3-B8D0-0D6073E75505}"/>
                </a:ext>
              </a:extLst>
            </xdr:cNvPr>
            <xdr:cNvSpPr txBox="1"/>
          </xdr:nvSpPr>
          <xdr:spPr>
            <a:xfrm>
              <a:off x="1206594" y="1055773"/>
              <a:ext cx="281092" cy="24847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 b="1">
                  <a:solidFill>
                    <a:schemeClr val="accent5">
                      <a:lumMod val="75000"/>
                    </a:schemeClr>
                  </a:solidFill>
                </a:rPr>
                <a:t>B</a:t>
              </a:r>
            </a:p>
          </xdr:txBody>
        </xdr:sp>
      </xdr:grp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3552E353-7D7A-401E-8D89-4E1CE284F554}"/>
              </a:ext>
            </a:extLst>
          </xdr:cNvPr>
          <xdr:cNvCxnSpPr/>
        </xdr:nvCxnSpPr>
        <xdr:spPr>
          <a:xfrm>
            <a:off x="8392717" y="220266"/>
            <a:ext cx="223" cy="92985"/>
          </a:xfrm>
          <a:prstGeom prst="line">
            <a:avLst/>
          </a:prstGeom>
          <a:ln w="12700">
            <a:solidFill>
              <a:schemeClr val="accent5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ADBD-E679-408E-B20B-6E5157020220}">
  <sheetPr>
    <pageSetUpPr fitToPage="1"/>
  </sheetPr>
  <dimension ref="A1:W40"/>
  <sheetViews>
    <sheetView tabSelected="1" zoomScale="110" zoomScaleNormal="110" workbookViewId="0">
      <selection activeCell="C10" sqref="C10"/>
    </sheetView>
  </sheetViews>
  <sheetFormatPr baseColWidth="10" defaultRowHeight="15" outlineLevelCol="1" x14ac:dyDescent="0.25"/>
  <cols>
    <col min="1" max="1" width="4.7109375" style="10" customWidth="1"/>
    <col min="2" max="2" width="25" style="10" bestFit="1" customWidth="1"/>
    <col min="3" max="3" width="40.140625" style="10" customWidth="1"/>
    <col min="4" max="4" width="9.5703125" style="10" customWidth="1"/>
    <col min="5" max="5" width="22.7109375" style="10" customWidth="1"/>
    <col min="6" max="6" width="8.140625" style="10" customWidth="1"/>
    <col min="7" max="7" width="18" style="10" customWidth="1"/>
    <col min="8" max="8" width="20.85546875" style="10" customWidth="1"/>
    <col min="9" max="9" width="18" style="10" customWidth="1"/>
    <col min="10" max="10" width="42" style="10" customWidth="1"/>
    <col min="11" max="22" width="11.42578125" style="3" hidden="1" customWidth="1" outlineLevel="1"/>
    <col min="23" max="23" width="11.42578125" style="3" collapsed="1"/>
    <col min="24" max="16384" width="11.42578125" style="3"/>
  </cols>
  <sheetData>
    <row r="1" spans="1:22" ht="63" customHeight="1" x14ac:dyDescent="0.5">
      <c r="A1" s="1"/>
      <c r="B1" s="1"/>
      <c r="C1" s="33" t="s">
        <v>8</v>
      </c>
      <c r="D1" s="33"/>
      <c r="E1" s="33"/>
      <c r="F1" s="24"/>
      <c r="G1" s="2"/>
      <c r="H1" s="2"/>
      <c r="I1" s="2"/>
      <c r="J1" s="2"/>
    </row>
    <row r="2" spans="1:22" ht="21.75" customHeight="1" x14ac:dyDescent="0.5">
      <c r="A2" s="14" t="s">
        <v>21</v>
      </c>
      <c r="B2" s="1"/>
      <c r="C2" s="34"/>
      <c r="D2" s="34"/>
      <c r="E2" s="24"/>
      <c r="F2" s="24"/>
      <c r="G2" s="2"/>
      <c r="H2" s="2"/>
      <c r="I2" s="2"/>
      <c r="J2" s="2"/>
    </row>
    <row r="3" spans="1:22" ht="21.75" customHeight="1" x14ac:dyDescent="0.5">
      <c r="A3" s="14" t="s">
        <v>6</v>
      </c>
      <c r="B3" s="15"/>
      <c r="C3" s="34"/>
      <c r="D3" s="34"/>
      <c r="E3" s="4"/>
      <c r="F3" s="4"/>
      <c r="G3" s="4"/>
      <c r="H3" s="4"/>
      <c r="I3" s="4"/>
      <c r="J3" s="4"/>
    </row>
    <row r="4" spans="1:22" ht="21.75" customHeight="1" x14ac:dyDescent="0.5">
      <c r="A4" s="14" t="s">
        <v>5</v>
      </c>
      <c r="B4" s="15"/>
      <c r="C4" s="34"/>
      <c r="D4" s="34"/>
      <c r="E4" s="4"/>
      <c r="F4" s="4"/>
      <c r="G4" s="4"/>
      <c r="H4" s="4"/>
      <c r="I4" s="4"/>
      <c r="J4" s="4"/>
    </row>
    <row r="5" spans="1:22" ht="21.75" customHeight="1" x14ac:dyDescent="0.5">
      <c r="A5" s="14" t="s">
        <v>23</v>
      </c>
      <c r="B5" s="15"/>
      <c r="C5" s="35"/>
      <c r="D5" s="36"/>
      <c r="E5" s="4"/>
      <c r="F5" s="4"/>
      <c r="G5" s="4"/>
      <c r="H5" s="4"/>
      <c r="I5" s="4"/>
      <c r="J5" s="4"/>
    </row>
    <row r="6" spans="1:22" ht="21.75" customHeight="1" x14ac:dyDescent="0.5">
      <c r="A6" s="12" t="s">
        <v>10</v>
      </c>
      <c r="B6" s="13"/>
      <c r="C6" s="32"/>
      <c r="D6" s="32"/>
      <c r="E6" s="37" t="s">
        <v>24</v>
      </c>
      <c r="F6" s="4"/>
      <c r="G6" s="4"/>
      <c r="H6" s="4"/>
      <c r="I6" s="25">
        <f>SUM(N9:N38)</f>
        <v>0</v>
      </c>
      <c r="J6" s="25">
        <f>SUM(V9:V39)</f>
        <v>0</v>
      </c>
    </row>
    <row r="7" spans="1:22" ht="6" customHeight="1" x14ac:dyDescent="0.5">
      <c r="A7" s="5"/>
      <c r="B7" s="5"/>
      <c r="C7" s="5"/>
      <c r="D7" s="4"/>
      <c r="E7" s="4"/>
      <c r="F7" s="4"/>
      <c r="G7" s="4"/>
      <c r="H7" s="4"/>
      <c r="I7" s="4"/>
      <c r="J7" s="4"/>
    </row>
    <row r="8" spans="1:22" s="8" customFormat="1" ht="45.75" customHeight="1" x14ac:dyDescent="0.25">
      <c r="A8" s="6" t="s">
        <v>4</v>
      </c>
      <c r="B8" s="20" t="s">
        <v>0</v>
      </c>
      <c r="C8" s="20" t="s">
        <v>2</v>
      </c>
      <c r="D8" s="21" t="s">
        <v>7</v>
      </c>
      <c r="E8" s="20" t="s">
        <v>1</v>
      </c>
      <c r="F8" s="20" t="s">
        <v>3</v>
      </c>
      <c r="G8" s="20" t="s">
        <v>9</v>
      </c>
      <c r="H8" s="30" t="s">
        <v>20</v>
      </c>
      <c r="I8" s="31" t="s">
        <v>22</v>
      </c>
      <c r="J8" s="7" t="s">
        <v>25</v>
      </c>
      <c r="K8" s="26" t="s">
        <v>15</v>
      </c>
      <c r="L8" s="26" t="s">
        <v>16</v>
      </c>
      <c r="M8" s="27" t="s">
        <v>15</v>
      </c>
      <c r="N8" s="25" t="s">
        <v>11</v>
      </c>
      <c r="O8" s="26" t="s">
        <v>12</v>
      </c>
      <c r="P8" s="26" t="s">
        <v>0</v>
      </c>
      <c r="Q8" s="26" t="s">
        <v>14</v>
      </c>
      <c r="R8" s="26" t="s">
        <v>7</v>
      </c>
      <c r="S8" s="26" t="s">
        <v>1</v>
      </c>
      <c r="T8" s="26" t="s">
        <v>18</v>
      </c>
      <c r="U8" s="26" t="s">
        <v>19</v>
      </c>
      <c r="V8" s="28" t="s">
        <v>13</v>
      </c>
    </row>
    <row r="9" spans="1:22" x14ac:dyDescent="0.25">
      <c r="A9" s="9">
        <v>1</v>
      </c>
      <c r="B9" s="11"/>
      <c r="C9" s="11"/>
      <c r="D9" s="11"/>
      <c r="E9" s="11"/>
      <c r="F9" s="23"/>
      <c r="G9" s="22"/>
      <c r="H9" s="22"/>
      <c r="I9" s="22"/>
      <c r="J9" s="23"/>
      <c r="K9" s="26">
        <f t="shared" ref="K9:K38" si="0">IF(H9&gt;G9,IF(H9&gt;1000,H9,H9),(IF(G9&gt;1000,G9,G9)))</f>
        <v>0</v>
      </c>
      <c r="L9" s="26">
        <f t="shared" ref="L9:L38" si="1">IF(G9&gt;H9,IF(G9&gt;1000,H9,H9),(IF(H9&gt;1000,G9,G9)))</f>
        <v>0</v>
      </c>
      <c r="M9" s="26">
        <f>IF(K9&gt;1000,K9,IF(L9&lt;300,1000,K9))</f>
        <v>1000</v>
      </c>
      <c r="N9" s="29">
        <f t="shared" ref="N9:N38" si="2">(((M9+I9)*L9)/1000000)*F9</f>
        <v>0</v>
      </c>
      <c r="O9" s="29" t="str">
        <f t="shared" ref="O9:O38" si="3">IF(F9&lt;1,"",IF((N9/F9)&lt;1,1,IF((N9/F9)&gt;1.999,"",0.5)))</f>
        <v/>
      </c>
      <c r="P9" s="29" t="str">
        <f t="shared" ref="P9:P38" si="4">IF(B9="Stahl-Innenanwendung",0.5,IF(B9="Stahl-Aussenanwendung",1.5,IF(B9="verzinkt mit Grundierung",1.5,IF(B9="verzinkt ohne Grundierung",0.5,""))))</f>
        <v/>
      </c>
      <c r="Q9" s="29" t="str">
        <f>IF(C9="Körperformat einseitg beschichten (LxBxT)",2,IF(C9="Blech-beidseitig (LxB)",0.75,IF(C9="Körperformat beidseitig beschichten (LxBxT)",2.75,"")))</f>
        <v/>
      </c>
      <c r="R9" s="29" t="str">
        <f t="shared" ref="R9:R38" si="5">IF(D9="50-99kg",1,IF(D9="100-149kg",1.5,IF(D9="150-199kg",2,IF(D9="&gt;200-250",2,""))))</f>
        <v/>
      </c>
      <c r="S9" s="29" t="str">
        <f>IF(E9="alte Farbe entfernen",1,IF(E9="Rohware mit Schutzfolie",0.25,""))</f>
        <v/>
      </c>
      <c r="T9" s="29" t="str">
        <f t="shared" ref="T9:T38" si="6">IF(G9&gt;6500,0.75,"")</f>
        <v/>
      </c>
      <c r="U9" s="29" t="str">
        <f t="shared" ref="U9:U38" si="7">IF(I9&gt;500,0.75,"")</f>
        <v/>
      </c>
      <c r="V9" s="29">
        <f>N9*(1+(SUM(O9:U9)))</f>
        <v>0</v>
      </c>
    </row>
    <row r="10" spans="1:22" x14ac:dyDescent="0.25">
      <c r="A10" s="9">
        <v>2</v>
      </c>
      <c r="B10" s="11"/>
      <c r="C10" s="11"/>
      <c r="D10" s="11"/>
      <c r="E10" s="11"/>
      <c r="F10" s="23"/>
      <c r="G10" s="22"/>
      <c r="H10" s="22"/>
      <c r="I10" s="22"/>
      <c r="J10" s="23"/>
      <c r="K10" s="26">
        <f t="shared" si="0"/>
        <v>0</v>
      </c>
      <c r="L10" s="26">
        <f t="shared" si="1"/>
        <v>0</v>
      </c>
      <c r="M10" s="26">
        <f t="shared" ref="M10:M38" si="8">IF(K10&gt;1000,K10,IF(L10&lt;300,1000,K10))</f>
        <v>1000</v>
      </c>
      <c r="N10" s="29">
        <f t="shared" si="2"/>
        <v>0</v>
      </c>
      <c r="O10" s="29" t="str">
        <f t="shared" si="3"/>
        <v/>
      </c>
      <c r="P10" s="29" t="str">
        <f t="shared" si="4"/>
        <v/>
      </c>
      <c r="Q10" s="29" t="str">
        <f t="shared" ref="Q10:Q38" si="9">IF(C10="Körperformat einseitg beschichten (LxBxT)",2,IF(C10="Blech-beidseitig (LxB)",0.75,IF(C10="Körperformat beidseitig beschichten (LxBxT)",2.75,"")))</f>
        <v/>
      </c>
      <c r="R10" s="29" t="str">
        <f t="shared" si="5"/>
        <v/>
      </c>
      <c r="S10" s="29" t="str">
        <f t="shared" ref="S10:S38" si="10">IF(E10="alte Farbe entfernen",1,IF(E10="Rohware mit Schutzfolie",0.25,""))</f>
        <v/>
      </c>
      <c r="T10" s="29" t="str">
        <f t="shared" si="6"/>
        <v/>
      </c>
      <c r="U10" s="29" t="str">
        <f t="shared" si="7"/>
        <v/>
      </c>
      <c r="V10" s="29">
        <f t="shared" ref="V10:V38" si="11">N10*(1+(SUM(O10:U10)))</f>
        <v>0</v>
      </c>
    </row>
    <row r="11" spans="1:22" x14ac:dyDescent="0.25">
      <c r="A11" s="9">
        <v>3</v>
      </c>
      <c r="B11" s="11"/>
      <c r="C11" s="11"/>
      <c r="D11" s="11"/>
      <c r="E11" s="11"/>
      <c r="F11" s="23"/>
      <c r="G11" s="22"/>
      <c r="H11" s="22"/>
      <c r="I11" s="22"/>
      <c r="J11" s="23"/>
      <c r="K11" s="26">
        <f t="shared" si="0"/>
        <v>0</v>
      </c>
      <c r="L11" s="26">
        <f t="shared" si="1"/>
        <v>0</v>
      </c>
      <c r="M11" s="26">
        <f t="shared" si="8"/>
        <v>1000</v>
      </c>
      <c r="N11" s="29">
        <f t="shared" si="2"/>
        <v>0</v>
      </c>
      <c r="O11" s="29" t="str">
        <f t="shared" si="3"/>
        <v/>
      </c>
      <c r="P11" s="29" t="str">
        <f t="shared" si="4"/>
        <v/>
      </c>
      <c r="Q11" s="29" t="str">
        <f t="shared" si="9"/>
        <v/>
      </c>
      <c r="R11" s="29" t="str">
        <f t="shared" si="5"/>
        <v/>
      </c>
      <c r="S11" s="29" t="str">
        <f t="shared" si="10"/>
        <v/>
      </c>
      <c r="T11" s="29" t="str">
        <f t="shared" si="6"/>
        <v/>
      </c>
      <c r="U11" s="29" t="str">
        <f t="shared" si="7"/>
        <v/>
      </c>
      <c r="V11" s="29">
        <f t="shared" si="11"/>
        <v>0</v>
      </c>
    </row>
    <row r="12" spans="1:22" x14ac:dyDescent="0.25">
      <c r="A12" s="9">
        <v>4</v>
      </c>
      <c r="B12" s="11"/>
      <c r="C12" s="11"/>
      <c r="D12" s="11"/>
      <c r="E12" s="11"/>
      <c r="F12" s="23"/>
      <c r="G12" s="22"/>
      <c r="H12" s="22"/>
      <c r="I12" s="22"/>
      <c r="J12" s="23"/>
      <c r="K12" s="26">
        <f t="shared" si="0"/>
        <v>0</v>
      </c>
      <c r="L12" s="26">
        <f t="shared" si="1"/>
        <v>0</v>
      </c>
      <c r="M12" s="26">
        <f t="shared" si="8"/>
        <v>1000</v>
      </c>
      <c r="N12" s="29">
        <f t="shared" si="2"/>
        <v>0</v>
      </c>
      <c r="O12" s="29" t="str">
        <f t="shared" si="3"/>
        <v/>
      </c>
      <c r="P12" s="29" t="str">
        <f t="shared" si="4"/>
        <v/>
      </c>
      <c r="Q12" s="29" t="str">
        <f t="shared" si="9"/>
        <v/>
      </c>
      <c r="R12" s="29" t="str">
        <f t="shared" si="5"/>
        <v/>
      </c>
      <c r="S12" s="29" t="str">
        <f t="shared" si="10"/>
        <v/>
      </c>
      <c r="T12" s="29" t="str">
        <f t="shared" si="6"/>
        <v/>
      </c>
      <c r="U12" s="29" t="str">
        <f t="shared" si="7"/>
        <v/>
      </c>
      <c r="V12" s="29">
        <f t="shared" si="11"/>
        <v>0</v>
      </c>
    </row>
    <row r="13" spans="1:22" x14ac:dyDescent="0.25">
      <c r="A13" s="9">
        <v>5</v>
      </c>
      <c r="B13" s="11"/>
      <c r="C13" s="11"/>
      <c r="D13" s="11"/>
      <c r="E13" s="11"/>
      <c r="F13" s="23"/>
      <c r="G13" s="22"/>
      <c r="H13" s="22"/>
      <c r="I13" s="22"/>
      <c r="J13" s="23"/>
      <c r="K13" s="26">
        <f t="shared" si="0"/>
        <v>0</v>
      </c>
      <c r="L13" s="26">
        <f t="shared" si="1"/>
        <v>0</v>
      </c>
      <c r="M13" s="26">
        <f t="shared" si="8"/>
        <v>1000</v>
      </c>
      <c r="N13" s="29">
        <f t="shared" si="2"/>
        <v>0</v>
      </c>
      <c r="O13" s="29" t="str">
        <f t="shared" si="3"/>
        <v/>
      </c>
      <c r="P13" s="29" t="str">
        <f t="shared" si="4"/>
        <v/>
      </c>
      <c r="Q13" s="29" t="str">
        <f t="shared" si="9"/>
        <v/>
      </c>
      <c r="R13" s="29" t="str">
        <f t="shared" si="5"/>
        <v/>
      </c>
      <c r="S13" s="29" t="str">
        <f t="shared" si="10"/>
        <v/>
      </c>
      <c r="T13" s="29" t="str">
        <f t="shared" si="6"/>
        <v/>
      </c>
      <c r="U13" s="29" t="str">
        <f t="shared" si="7"/>
        <v/>
      </c>
      <c r="V13" s="29">
        <f t="shared" si="11"/>
        <v>0</v>
      </c>
    </row>
    <row r="14" spans="1:22" x14ac:dyDescent="0.25">
      <c r="A14" s="9">
        <v>6</v>
      </c>
      <c r="B14" s="11"/>
      <c r="C14" s="11"/>
      <c r="D14" s="11"/>
      <c r="E14" s="11"/>
      <c r="F14" s="23"/>
      <c r="G14" s="22"/>
      <c r="H14" s="22"/>
      <c r="I14" s="22"/>
      <c r="J14" s="23"/>
      <c r="K14" s="26">
        <f t="shared" si="0"/>
        <v>0</v>
      </c>
      <c r="L14" s="26">
        <f t="shared" si="1"/>
        <v>0</v>
      </c>
      <c r="M14" s="26">
        <f t="shared" si="8"/>
        <v>1000</v>
      </c>
      <c r="N14" s="29">
        <f t="shared" si="2"/>
        <v>0</v>
      </c>
      <c r="O14" s="29" t="str">
        <f t="shared" si="3"/>
        <v/>
      </c>
      <c r="P14" s="29" t="str">
        <f t="shared" si="4"/>
        <v/>
      </c>
      <c r="Q14" s="29" t="str">
        <f t="shared" si="9"/>
        <v/>
      </c>
      <c r="R14" s="29" t="str">
        <f t="shared" si="5"/>
        <v/>
      </c>
      <c r="S14" s="29" t="str">
        <f t="shared" si="10"/>
        <v/>
      </c>
      <c r="T14" s="29" t="str">
        <f t="shared" si="6"/>
        <v/>
      </c>
      <c r="U14" s="29" t="str">
        <f t="shared" si="7"/>
        <v/>
      </c>
      <c r="V14" s="29">
        <f t="shared" si="11"/>
        <v>0</v>
      </c>
    </row>
    <row r="15" spans="1:22" x14ac:dyDescent="0.25">
      <c r="A15" s="9">
        <v>7</v>
      </c>
      <c r="B15" s="11"/>
      <c r="C15" s="11"/>
      <c r="D15" s="11"/>
      <c r="E15" s="11"/>
      <c r="F15" s="23"/>
      <c r="G15" s="22"/>
      <c r="H15" s="22"/>
      <c r="I15" s="22"/>
      <c r="J15" s="23"/>
      <c r="K15" s="26">
        <f t="shared" si="0"/>
        <v>0</v>
      </c>
      <c r="L15" s="26">
        <f t="shared" si="1"/>
        <v>0</v>
      </c>
      <c r="M15" s="26">
        <f t="shared" si="8"/>
        <v>1000</v>
      </c>
      <c r="N15" s="29">
        <f t="shared" si="2"/>
        <v>0</v>
      </c>
      <c r="O15" s="29" t="str">
        <f t="shared" si="3"/>
        <v/>
      </c>
      <c r="P15" s="29" t="str">
        <f t="shared" si="4"/>
        <v/>
      </c>
      <c r="Q15" s="29" t="str">
        <f t="shared" si="9"/>
        <v/>
      </c>
      <c r="R15" s="29" t="str">
        <f t="shared" si="5"/>
        <v/>
      </c>
      <c r="S15" s="29" t="str">
        <f t="shared" si="10"/>
        <v/>
      </c>
      <c r="T15" s="29" t="str">
        <f t="shared" si="6"/>
        <v/>
      </c>
      <c r="U15" s="29" t="str">
        <f t="shared" si="7"/>
        <v/>
      </c>
      <c r="V15" s="29">
        <f t="shared" si="11"/>
        <v>0</v>
      </c>
    </row>
    <row r="16" spans="1:22" x14ac:dyDescent="0.25">
      <c r="A16" s="9">
        <v>8</v>
      </c>
      <c r="B16" s="11"/>
      <c r="C16" s="11"/>
      <c r="D16" s="11"/>
      <c r="E16" s="11"/>
      <c r="F16" s="23"/>
      <c r="G16" s="22"/>
      <c r="H16" s="22"/>
      <c r="I16" s="22"/>
      <c r="J16" s="23"/>
      <c r="K16" s="26">
        <f t="shared" si="0"/>
        <v>0</v>
      </c>
      <c r="L16" s="26">
        <f t="shared" si="1"/>
        <v>0</v>
      </c>
      <c r="M16" s="26">
        <f t="shared" si="8"/>
        <v>1000</v>
      </c>
      <c r="N16" s="29">
        <f t="shared" si="2"/>
        <v>0</v>
      </c>
      <c r="O16" s="29" t="str">
        <f t="shared" si="3"/>
        <v/>
      </c>
      <c r="P16" s="29" t="str">
        <f t="shared" si="4"/>
        <v/>
      </c>
      <c r="Q16" s="29" t="str">
        <f t="shared" si="9"/>
        <v/>
      </c>
      <c r="R16" s="29" t="str">
        <f t="shared" si="5"/>
        <v/>
      </c>
      <c r="S16" s="29" t="str">
        <f t="shared" si="10"/>
        <v/>
      </c>
      <c r="T16" s="29" t="str">
        <f t="shared" si="6"/>
        <v/>
      </c>
      <c r="U16" s="29" t="str">
        <f t="shared" si="7"/>
        <v/>
      </c>
      <c r="V16" s="29">
        <f t="shared" si="11"/>
        <v>0</v>
      </c>
    </row>
    <row r="17" spans="1:22" x14ac:dyDescent="0.25">
      <c r="A17" s="9">
        <v>9</v>
      </c>
      <c r="B17" s="11"/>
      <c r="C17" s="11"/>
      <c r="D17" s="11"/>
      <c r="E17" s="11"/>
      <c r="F17" s="23"/>
      <c r="G17" s="22"/>
      <c r="H17" s="22"/>
      <c r="I17" s="22"/>
      <c r="J17" s="23"/>
      <c r="K17" s="26">
        <f t="shared" si="0"/>
        <v>0</v>
      </c>
      <c r="L17" s="26">
        <f t="shared" si="1"/>
        <v>0</v>
      </c>
      <c r="M17" s="26">
        <f t="shared" si="8"/>
        <v>1000</v>
      </c>
      <c r="N17" s="29">
        <f t="shared" si="2"/>
        <v>0</v>
      </c>
      <c r="O17" s="29" t="str">
        <f t="shared" si="3"/>
        <v/>
      </c>
      <c r="P17" s="29" t="str">
        <f t="shared" si="4"/>
        <v/>
      </c>
      <c r="Q17" s="29" t="str">
        <f t="shared" si="9"/>
        <v/>
      </c>
      <c r="R17" s="29" t="str">
        <f t="shared" si="5"/>
        <v/>
      </c>
      <c r="S17" s="29" t="str">
        <f t="shared" si="10"/>
        <v/>
      </c>
      <c r="T17" s="29" t="str">
        <f t="shared" si="6"/>
        <v/>
      </c>
      <c r="U17" s="29" t="str">
        <f t="shared" si="7"/>
        <v/>
      </c>
      <c r="V17" s="29">
        <f t="shared" si="11"/>
        <v>0</v>
      </c>
    </row>
    <row r="18" spans="1:22" x14ac:dyDescent="0.25">
      <c r="A18" s="9">
        <v>10</v>
      </c>
      <c r="B18" s="11"/>
      <c r="C18" s="11"/>
      <c r="D18" s="11"/>
      <c r="E18" s="11"/>
      <c r="F18" s="23"/>
      <c r="G18" s="22"/>
      <c r="H18" s="22"/>
      <c r="I18" s="22"/>
      <c r="J18" s="23"/>
      <c r="K18" s="26">
        <f t="shared" si="0"/>
        <v>0</v>
      </c>
      <c r="L18" s="26">
        <f t="shared" si="1"/>
        <v>0</v>
      </c>
      <c r="M18" s="26">
        <f t="shared" si="8"/>
        <v>1000</v>
      </c>
      <c r="N18" s="29">
        <f t="shared" si="2"/>
        <v>0</v>
      </c>
      <c r="O18" s="29" t="str">
        <f t="shared" si="3"/>
        <v/>
      </c>
      <c r="P18" s="29" t="str">
        <f t="shared" si="4"/>
        <v/>
      </c>
      <c r="Q18" s="29" t="str">
        <f t="shared" si="9"/>
        <v/>
      </c>
      <c r="R18" s="29" t="str">
        <f t="shared" si="5"/>
        <v/>
      </c>
      <c r="S18" s="29" t="str">
        <f t="shared" si="10"/>
        <v/>
      </c>
      <c r="T18" s="29" t="str">
        <f t="shared" si="6"/>
        <v/>
      </c>
      <c r="U18" s="29" t="str">
        <f t="shared" si="7"/>
        <v/>
      </c>
      <c r="V18" s="29">
        <f t="shared" si="11"/>
        <v>0</v>
      </c>
    </row>
    <row r="19" spans="1:22" x14ac:dyDescent="0.25">
      <c r="A19" s="9">
        <v>11</v>
      </c>
      <c r="B19" s="11"/>
      <c r="C19" s="11"/>
      <c r="D19" s="11"/>
      <c r="E19" s="11"/>
      <c r="F19" s="23"/>
      <c r="G19" s="22"/>
      <c r="H19" s="22"/>
      <c r="I19" s="22"/>
      <c r="J19" s="23"/>
      <c r="K19" s="26">
        <f t="shared" si="0"/>
        <v>0</v>
      </c>
      <c r="L19" s="26">
        <f t="shared" si="1"/>
        <v>0</v>
      </c>
      <c r="M19" s="26">
        <f t="shared" si="8"/>
        <v>1000</v>
      </c>
      <c r="N19" s="29">
        <f t="shared" si="2"/>
        <v>0</v>
      </c>
      <c r="O19" s="29" t="str">
        <f t="shared" si="3"/>
        <v/>
      </c>
      <c r="P19" s="29" t="str">
        <f t="shared" si="4"/>
        <v/>
      </c>
      <c r="Q19" s="29" t="str">
        <f t="shared" si="9"/>
        <v/>
      </c>
      <c r="R19" s="29" t="str">
        <f t="shared" si="5"/>
        <v/>
      </c>
      <c r="S19" s="29" t="str">
        <f t="shared" si="10"/>
        <v/>
      </c>
      <c r="T19" s="29" t="str">
        <f t="shared" si="6"/>
        <v/>
      </c>
      <c r="U19" s="29" t="str">
        <f t="shared" si="7"/>
        <v/>
      </c>
      <c r="V19" s="29">
        <f t="shared" si="11"/>
        <v>0</v>
      </c>
    </row>
    <row r="20" spans="1:22" x14ac:dyDescent="0.25">
      <c r="A20" s="9">
        <v>12</v>
      </c>
      <c r="B20" s="11"/>
      <c r="C20" s="11"/>
      <c r="D20" s="11"/>
      <c r="E20" s="11"/>
      <c r="F20" s="23"/>
      <c r="G20" s="22"/>
      <c r="H20" s="22"/>
      <c r="I20" s="22"/>
      <c r="J20" s="23"/>
      <c r="K20" s="26">
        <f t="shared" si="0"/>
        <v>0</v>
      </c>
      <c r="L20" s="26">
        <f t="shared" si="1"/>
        <v>0</v>
      </c>
      <c r="M20" s="26">
        <f t="shared" si="8"/>
        <v>1000</v>
      </c>
      <c r="N20" s="29">
        <f t="shared" si="2"/>
        <v>0</v>
      </c>
      <c r="O20" s="29" t="str">
        <f t="shared" si="3"/>
        <v/>
      </c>
      <c r="P20" s="29" t="str">
        <f t="shared" si="4"/>
        <v/>
      </c>
      <c r="Q20" s="29" t="str">
        <f t="shared" si="9"/>
        <v/>
      </c>
      <c r="R20" s="29" t="str">
        <f t="shared" si="5"/>
        <v/>
      </c>
      <c r="S20" s="29" t="str">
        <f t="shared" si="10"/>
        <v/>
      </c>
      <c r="T20" s="29" t="str">
        <f t="shared" si="6"/>
        <v/>
      </c>
      <c r="U20" s="29" t="str">
        <f t="shared" si="7"/>
        <v/>
      </c>
      <c r="V20" s="29">
        <f t="shared" si="11"/>
        <v>0</v>
      </c>
    </row>
    <row r="21" spans="1:22" x14ac:dyDescent="0.25">
      <c r="A21" s="9">
        <v>13</v>
      </c>
      <c r="B21" s="11"/>
      <c r="C21" s="11"/>
      <c r="D21" s="11"/>
      <c r="E21" s="11"/>
      <c r="F21" s="23"/>
      <c r="G21" s="22"/>
      <c r="H21" s="22"/>
      <c r="I21" s="22"/>
      <c r="J21" s="23"/>
      <c r="K21" s="26">
        <f t="shared" si="0"/>
        <v>0</v>
      </c>
      <c r="L21" s="26">
        <f t="shared" si="1"/>
        <v>0</v>
      </c>
      <c r="M21" s="26">
        <f t="shared" si="8"/>
        <v>1000</v>
      </c>
      <c r="N21" s="29">
        <f t="shared" si="2"/>
        <v>0</v>
      </c>
      <c r="O21" s="29" t="str">
        <f t="shared" si="3"/>
        <v/>
      </c>
      <c r="P21" s="29" t="str">
        <f t="shared" si="4"/>
        <v/>
      </c>
      <c r="Q21" s="29" t="str">
        <f t="shared" si="9"/>
        <v/>
      </c>
      <c r="R21" s="29" t="str">
        <f t="shared" si="5"/>
        <v/>
      </c>
      <c r="S21" s="29" t="str">
        <f t="shared" si="10"/>
        <v/>
      </c>
      <c r="T21" s="29" t="str">
        <f t="shared" si="6"/>
        <v/>
      </c>
      <c r="U21" s="29" t="str">
        <f t="shared" si="7"/>
        <v/>
      </c>
      <c r="V21" s="29">
        <f t="shared" si="11"/>
        <v>0</v>
      </c>
    </row>
    <row r="22" spans="1:22" x14ac:dyDescent="0.25">
      <c r="A22" s="9">
        <v>14</v>
      </c>
      <c r="B22" s="11"/>
      <c r="C22" s="11"/>
      <c r="D22" s="11"/>
      <c r="E22" s="11"/>
      <c r="F22" s="23"/>
      <c r="G22" s="22"/>
      <c r="H22" s="22"/>
      <c r="I22" s="22"/>
      <c r="J22" s="23"/>
      <c r="K22" s="26">
        <f t="shared" si="0"/>
        <v>0</v>
      </c>
      <c r="L22" s="26">
        <f t="shared" si="1"/>
        <v>0</v>
      </c>
      <c r="M22" s="26">
        <f t="shared" si="8"/>
        <v>1000</v>
      </c>
      <c r="N22" s="29">
        <f t="shared" si="2"/>
        <v>0</v>
      </c>
      <c r="O22" s="29" t="str">
        <f t="shared" si="3"/>
        <v/>
      </c>
      <c r="P22" s="29" t="str">
        <f t="shared" si="4"/>
        <v/>
      </c>
      <c r="Q22" s="29" t="str">
        <f t="shared" si="9"/>
        <v/>
      </c>
      <c r="R22" s="29" t="str">
        <f t="shared" si="5"/>
        <v/>
      </c>
      <c r="S22" s="29" t="str">
        <f t="shared" si="10"/>
        <v/>
      </c>
      <c r="T22" s="29" t="str">
        <f t="shared" si="6"/>
        <v/>
      </c>
      <c r="U22" s="29" t="str">
        <f t="shared" si="7"/>
        <v/>
      </c>
      <c r="V22" s="29">
        <f t="shared" si="11"/>
        <v>0</v>
      </c>
    </row>
    <row r="23" spans="1:22" x14ac:dyDescent="0.25">
      <c r="A23" s="9">
        <v>15</v>
      </c>
      <c r="B23" s="11"/>
      <c r="C23" s="11"/>
      <c r="D23" s="11"/>
      <c r="E23" s="11"/>
      <c r="F23" s="23"/>
      <c r="G23" s="22"/>
      <c r="H23" s="22"/>
      <c r="I23" s="22"/>
      <c r="J23" s="23"/>
      <c r="K23" s="26">
        <f t="shared" si="0"/>
        <v>0</v>
      </c>
      <c r="L23" s="26">
        <f t="shared" si="1"/>
        <v>0</v>
      </c>
      <c r="M23" s="26">
        <f t="shared" si="8"/>
        <v>1000</v>
      </c>
      <c r="N23" s="29">
        <f t="shared" si="2"/>
        <v>0</v>
      </c>
      <c r="O23" s="29" t="str">
        <f t="shared" si="3"/>
        <v/>
      </c>
      <c r="P23" s="29" t="str">
        <f t="shared" si="4"/>
        <v/>
      </c>
      <c r="Q23" s="29" t="str">
        <f t="shared" si="9"/>
        <v/>
      </c>
      <c r="R23" s="29" t="str">
        <f t="shared" si="5"/>
        <v/>
      </c>
      <c r="S23" s="29" t="str">
        <f t="shared" si="10"/>
        <v/>
      </c>
      <c r="T23" s="29" t="str">
        <f t="shared" si="6"/>
        <v/>
      </c>
      <c r="U23" s="29" t="str">
        <f t="shared" si="7"/>
        <v/>
      </c>
      <c r="V23" s="29">
        <f t="shared" si="11"/>
        <v>0</v>
      </c>
    </row>
    <row r="24" spans="1:22" x14ac:dyDescent="0.25">
      <c r="A24" s="9">
        <v>16</v>
      </c>
      <c r="B24" s="11"/>
      <c r="C24" s="11"/>
      <c r="D24" s="11"/>
      <c r="E24" s="11"/>
      <c r="F24" s="23"/>
      <c r="G24" s="22"/>
      <c r="H24" s="22"/>
      <c r="I24" s="22"/>
      <c r="J24" s="23"/>
      <c r="K24" s="26">
        <f t="shared" si="0"/>
        <v>0</v>
      </c>
      <c r="L24" s="26">
        <f t="shared" si="1"/>
        <v>0</v>
      </c>
      <c r="M24" s="26">
        <f t="shared" si="8"/>
        <v>1000</v>
      </c>
      <c r="N24" s="29">
        <f t="shared" si="2"/>
        <v>0</v>
      </c>
      <c r="O24" s="29" t="str">
        <f t="shared" si="3"/>
        <v/>
      </c>
      <c r="P24" s="29" t="str">
        <f t="shared" si="4"/>
        <v/>
      </c>
      <c r="Q24" s="29" t="str">
        <f t="shared" si="9"/>
        <v/>
      </c>
      <c r="R24" s="29" t="str">
        <f t="shared" si="5"/>
        <v/>
      </c>
      <c r="S24" s="29" t="str">
        <f t="shared" si="10"/>
        <v/>
      </c>
      <c r="T24" s="29" t="str">
        <f t="shared" si="6"/>
        <v/>
      </c>
      <c r="U24" s="29" t="str">
        <f t="shared" si="7"/>
        <v/>
      </c>
      <c r="V24" s="29">
        <f t="shared" si="11"/>
        <v>0</v>
      </c>
    </row>
    <row r="25" spans="1:22" x14ac:dyDescent="0.25">
      <c r="A25" s="9">
        <v>17</v>
      </c>
      <c r="B25" s="11"/>
      <c r="C25" s="11"/>
      <c r="D25" s="11"/>
      <c r="E25" s="11"/>
      <c r="F25" s="23"/>
      <c r="G25" s="22"/>
      <c r="H25" s="22"/>
      <c r="I25" s="22"/>
      <c r="J25" s="23"/>
      <c r="K25" s="26">
        <f t="shared" si="0"/>
        <v>0</v>
      </c>
      <c r="L25" s="26">
        <f t="shared" si="1"/>
        <v>0</v>
      </c>
      <c r="M25" s="26">
        <f t="shared" si="8"/>
        <v>1000</v>
      </c>
      <c r="N25" s="29">
        <f t="shared" si="2"/>
        <v>0</v>
      </c>
      <c r="O25" s="29" t="str">
        <f t="shared" si="3"/>
        <v/>
      </c>
      <c r="P25" s="29" t="str">
        <f t="shared" si="4"/>
        <v/>
      </c>
      <c r="Q25" s="29" t="str">
        <f t="shared" si="9"/>
        <v/>
      </c>
      <c r="R25" s="29" t="str">
        <f t="shared" si="5"/>
        <v/>
      </c>
      <c r="S25" s="29" t="str">
        <f t="shared" si="10"/>
        <v/>
      </c>
      <c r="T25" s="29" t="str">
        <f t="shared" si="6"/>
        <v/>
      </c>
      <c r="U25" s="29" t="str">
        <f t="shared" si="7"/>
        <v/>
      </c>
      <c r="V25" s="29">
        <f t="shared" si="11"/>
        <v>0</v>
      </c>
    </row>
    <row r="26" spans="1:22" x14ac:dyDescent="0.25">
      <c r="A26" s="9">
        <v>18</v>
      </c>
      <c r="B26" s="11"/>
      <c r="C26" s="11"/>
      <c r="D26" s="11"/>
      <c r="E26" s="11"/>
      <c r="F26" s="23"/>
      <c r="G26" s="22"/>
      <c r="H26" s="22"/>
      <c r="I26" s="22"/>
      <c r="J26" s="23"/>
      <c r="K26" s="26">
        <f t="shared" si="0"/>
        <v>0</v>
      </c>
      <c r="L26" s="26">
        <f t="shared" si="1"/>
        <v>0</v>
      </c>
      <c r="M26" s="26">
        <f t="shared" si="8"/>
        <v>1000</v>
      </c>
      <c r="N26" s="29">
        <f t="shared" si="2"/>
        <v>0</v>
      </c>
      <c r="O26" s="29" t="str">
        <f t="shared" si="3"/>
        <v/>
      </c>
      <c r="P26" s="29" t="str">
        <f t="shared" si="4"/>
        <v/>
      </c>
      <c r="Q26" s="29" t="str">
        <f t="shared" si="9"/>
        <v/>
      </c>
      <c r="R26" s="29" t="str">
        <f t="shared" si="5"/>
        <v/>
      </c>
      <c r="S26" s="29" t="str">
        <f t="shared" si="10"/>
        <v/>
      </c>
      <c r="T26" s="29" t="str">
        <f t="shared" si="6"/>
        <v/>
      </c>
      <c r="U26" s="29" t="str">
        <f t="shared" si="7"/>
        <v/>
      </c>
      <c r="V26" s="29">
        <f t="shared" si="11"/>
        <v>0</v>
      </c>
    </row>
    <row r="27" spans="1:22" x14ac:dyDescent="0.25">
      <c r="A27" s="9">
        <v>19</v>
      </c>
      <c r="B27" s="11"/>
      <c r="C27" s="11"/>
      <c r="D27" s="11"/>
      <c r="E27" s="11"/>
      <c r="F27" s="23"/>
      <c r="G27" s="22"/>
      <c r="H27" s="22"/>
      <c r="I27" s="22"/>
      <c r="J27" s="23"/>
      <c r="K27" s="26">
        <f t="shared" si="0"/>
        <v>0</v>
      </c>
      <c r="L27" s="26">
        <f t="shared" si="1"/>
        <v>0</v>
      </c>
      <c r="M27" s="26">
        <f t="shared" si="8"/>
        <v>1000</v>
      </c>
      <c r="N27" s="29">
        <f t="shared" si="2"/>
        <v>0</v>
      </c>
      <c r="O27" s="29" t="str">
        <f t="shared" si="3"/>
        <v/>
      </c>
      <c r="P27" s="29" t="str">
        <f t="shared" si="4"/>
        <v/>
      </c>
      <c r="Q27" s="29" t="str">
        <f t="shared" si="9"/>
        <v/>
      </c>
      <c r="R27" s="29" t="str">
        <f t="shared" si="5"/>
        <v/>
      </c>
      <c r="S27" s="29" t="str">
        <f t="shared" si="10"/>
        <v/>
      </c>
      <c r="T27" s="29" t="str">
        <f t="shared" si="6"/>
        <v/>
      </c>
      <c r="U27" s="29" t="str">
        <f t="shared" si="7"/>
        <v/>
      </c>
      <c r="V27" s="29">
        <f t="shared" si="11"/>
        <v>0</v>
      </c>
    </row>
    <row r="28" spans="1:22" x14ac:dyDescent="0.25">
      <c r="A28" s="9">
        <v>20</v>
      </c>
      <c r="B28" s="11"/>
      <c r="C28" s="11"/>
      <c r="D28" s="11"/>
      <c r="E28" s="11"/>
      <c r="F28" s="23"/>
      <c r="G28" s="22"/>
      <c r="H28" s="22"/>
      <c r="I28" s="22"/>
      <c r="J28" s="23"/>
      <c r="K28" s="26">
        <f t="shared" si="0"/>
        <v>0</v>
      </c>
      <c r="L28" s="26">
        <f t="shared" si="1"/>
        <v>0</v>
      </c>
      <c r="M28" s="26">
        <f t="shared" si="8"/>
        <v>1000</v>
      </c>
      <c r="N28" s="29">
        <f t="shared" si="2"/>
        <v>0</v>
      </c>
      <c r="O28" s="29" t="str">
        <f t="shared" si="3"/>
        <v/>
      </c>
      <c r="P28" s="29" t="str">
        <f t="shared" si="4"/>
        <v/>
      </c>
      <c r="Q28" s="29" t="str">
        <f t="shared" si="9"/>
        <v/>
      </c>
      <c r="R28" s="29" t="str">
        <f t="shared" si="5"/>
        <v/>
      </c>
      <c r="S28" s="29" t="str">
        <f t="shared" si="10"/>
        <v/>
      </c>
      <c r="T28" s="29" t="str">
        <f t="shared" si="6"/>
        <v/>
      </c>
      <c r="U28" s="29" t="str">
        <f t="shared" si="7"/>
        <v/>
      </c>
      <c r="V28" s="29">
        <f t="shared" si="11"/>
        <v>0</v>
      </c>
    </row>
    <row r="29" spans="1:22" x14ac:dyDescent="0.25">
      <c r="A29" s="9">
        <v>21</v>
      </c>
      <c r="B29" s="11"/>
      <c r="C29" s="11"/>
      <c r="D29" s="11"/>
      <c r="E29" s="11"/>
      <c r="F29" s="23"/>
      <c r="G29" s="22"/>
      <c r="H29" s="22"/>
      <c r="I29" s="22"/>
      <c r="J29" s="23"/>
      <c r="K29" s="26">
        <f t="shared" si="0"/>
        <v>0</v>
      </c>
      <c r="L29" s="26">
        <f t="shared" si="1"/>
        <v>0</v>
      </c>
      <c r="M29" s="26">
        <f t="shared" si="8"/>
        <v>1000</v>
      </c>
      <c r="N29" s="29">
        <f t="shared" si="2"/>
        <v>0</v>
      </c>
      <c r="O29" s="29" t="str">
        <f t="shared" si="3"/>
        <v/>
      </c>
      <c r="P29" s="29" t="str">
        <f t="shared" si="4"/>
        <v/>
      </c>
      <c r="Q29" s="29" t="str">
        <f t="shared" si="9"/>
        <v/>
      </c>
      <c r="R29" s="29" t="str">
        <f t="shared" si="5"/>
        <v/>
      </c>
      <c r="S29" s="29" t="str">
        <f t="shared" si="10"/>
        <v/>
      </c>
      <c r="T29" s="29" t="str">
        <f t="shared" si="6"/>
        <v/>
      </c>
      <c r="U29" s="29" t="str">
        <f t="shared" si="7"/>
        <v/>
      </c>
      <c r="V29" s="29">
        <f t="shared" si="11"/>
        <v>0</v>
      </c>
    </row>
    <row r="30" spans="1:22" x14ac:dyDescent="0.25">
      <c r="A30" s="9">
        <v>22</v>
      </c>
      <c r="B30" s="11"/>
      <c r="C30" s="11"/>
      <c r="D30" s="11"/>
      <c r="E30" s="11"/>
      <c r="F30" s="23"/>
      <c r="G30" s="22"/>
      <c r="H30" s="22"/>
      <c r="I30" s="22"/>
      <c r="J30" s="23"/>
      <c r="K30" s="26">
        <f t="shared" si="0"/>
        <v>0</v>
      </c>
      <c r="L30" s="26">
        <f t="shared" si="1"/>
        <v>0</v>
      </c>
      <c r="M30" s="26">
        <f t="shared" si="8"/>
        <v>1000</v>
      </c>
      <c r="N30" s="29">
        <f t="shared" si="2"/>
        <v>0</v>
      </c>
      <c r="O30" s="29" t="str">
        <f t="shared" si="3"/>
        <v/>
      </c>
      <c r="P30" s="29" t="str">
        <f t="shared" si="4"/>
        <v/>
      </c>
      <c r="Q30" s="29" t="str">
        <f t="shared" si="9"/>
        <v/>
      </c>
      <c r="R30" s="29" t="str">
        <f t="shared" si="5"/>
        <v/>
      </c>
      <c r="S30" s="29" t="str">
        <f t="shared" si="10"/>
        <v/>
      </c>
      <c r="T30" s="29" t="str">
        <f t="shared" si="6"/>
        <v/>
      </c>
      <c r="U30" s="29" t="str">
        <f t="shared" si="7"/>
        <v/>
      </c>
      <c r="V30" s="29">
        <f t="shared" si="11"/>
        <v>0</v>
      </c>
    </row>
    <row r="31" spans="1:22" x14ac:dyDescent="0.25">
      <c r="A31" s="9">
        <v>23</v>
      </c>
      <c r="B31" s="11"/>
      <c r="C31" s="11"/>
      <c r="D31" s="11"/>
      <c r="E31" s="11"/>
      <c r="F31" s="23"/>
      <c r="G31" s="22"/>
      <c r="H31" s="22"/>
      <c r="I31" s="22"/>
      <c r="J31" s="23"/>
      <c r="K31" s="26">
        <f t="shared" si="0"/>
        <v>0</v>
      </c>
      <c r="L31" s="26">
        <f t="shared" si="1"/>
        <v>0</v>
      </c>
      <c r="M31" s="26">
        <f t="shared" si="8"/>
        <v>1000</v>
      </c>
      <c r="N31" s="29">
        <f t="shared" si="2"/>
        <v>0</v>
      </c>
      <c r="O31" s="29" t="str">
        <f t="shared" si="3"/>
        <v/>
      </c>
      <c r="P31" s="29" t="str">
        <f t="shared" si="4"/>
        <v/>
      </c>
      <c r="Q31" s="29" t="str">
        <f t="shared" si="9"/>
        <v/>
      </c>
      <c r="R31" s="29" t="str">
        <f t="shared" si="5"/>
        <v/>
      </c>
      <c r="S31" s="29" t="str">
        <f t="shared" si="10"/>
        <v/>
      </c>
      <c r="T31" s="29" t="str">
        <f t="shared" si="6"/>
        <v/>
      </c>
      <c r="U31" s="29" t="str">
        <f t="shared" si="7"/>
        <v/>
      </c>
      <c r="V31" s="29">
        <f t="shared" si="11"/>
        <v>0</v>
      </c>
    </row>
    <row r="32" spans="1:22" x14ac:dyDescent="0.25">
      <c r="A32" s="9">
        <v>24</v>
      </c>
      <c r="B32" s="11"/>
      <c r="C32" s="11"/>
      <c r="D32" s="11"/>
      <c r="E32" s="11"/>
      <c r="F32" s="23"/>
      <c r="G32" s="22"/>
      <c r="H32" s="22"/>
      <c r="I32" s="22"/>
      <c r="J32" s="23"/>
      <c r="K32" s="26">
        <f t="shared" si="0"/>
        <v>0</v>
      </c>
      <c r="L32" s="26">
        <f t="shared" si="1"/>
        <v>0</v>
      </c>
      <c r="M32" s="26">
        <f t="shared" si="8"/>
        <v>1000</v>
      </c>
      <c r="N32" s="29">
        <f t="shared" si="2"/>
        <v>0</v>
      </c>
      <c r="O32" s="29" t="str">
        <f t="shared" si="3"/>
        <v/>
      </c>
      <c r="P32" s="29" t="str">
        <f t="shared" si="4"/>
        <v/>
      </c>
      <c r="Q32" s="29" t="str">
        <f t="shared" si="9"/>
        <v/>
      </c>
      <c r="R32" s="29" t="str">
        <f t="shared" si="5"/>
        <v/>
      </c>
      <c r="S32" s="29" t="str">
        <f t="shared" si="10"/>
        <v/>
      </c>
      <c r="T32" s="29" t="str">
        <f t="shared" si="6"/>
        <v/>
      </c>
      <c r="U32" s="29" t="str">
        <f t="shared" si="7"/>
        <v/>
      </c>
      <c r="V32" s="29">
        <f t="shared" si="11"/>
        <v>0</v>
      </c>
    </row>
    <row r="33" spans="1:22" x14ac:dyDescent="0.25">
      <c r="A33" s="9">
        <v>25</v>
      </c>
      <c r="B33" s="11"/>
      <c r="C33" s="11"/>
      <c r="D33" s="11"/>
      <c r="E33" s="11"/>
      <c r="F33" s="23"/>
      <c r="G33" s="22"/>
      <c r="H33" s="22"/>
      <c r="I33" s="22"/>
      <c r="J33" s="23"/>
      <c r="K33" s="26">
        <f t="shared" si="0"/>
        <v>0</v>
      </c>
      <c r="L33" s="26">
        <f t="shared" si="1"/>
        <v>0</v>
      </c>
      <c r="M33" s="26">
        <f t="shared" si="8"/>
        <v>1000</v>
      </c>
      <c r="N33" s="29">
        <f t="shared" si="2"/>
        <v>0</v>
      </c>
      <c r="O33" s="29" t="str">
        <f t="shared" si="3"/>
        <v/>
      </c>
      <c r="P33" s="29" t="str">
        <f t="shared" si="4"/>
        <v/>
      </c>
      <c r="Q33" s="29" t="str">
        <f t="shared" si="9"/>
        <v/>
      </c>
      <c r="R33" s="29" t="str">
        <f t="shared" si="5"/>
        <v/>
      </c>
      <c r="S33" s="29" t="str">
        <f t="shared" si="10"/>
        <v/>
      </c>
      <c r="T33" s="29" t="str">
        <f t="shared" si="6"/>
        <v/>
      </c>
      <c r="U33" s="29" t="str">
        <f t="shared" si="7"/>
        <v/>
      </c>
      <c r="V33" s="29">
        <f>N33*(1+(SUM(O33:U33)))</f>
        <v>0</v>
      </c>
    </row>
    <row r="34" spans="1:22" x14ac:dyDescent="0.25">
      <c r="A34" s="9">
        <v>26</v>
      </c>
      <c r="B34" s="11"/>
      <c r="C34" s="11"/>
      <c r="D34" s="11"/>
      <c r="E34" s="11"/>
      <c r="F34" s="23"/>
      <c r="G34" s="22"/>
      <c r="H34" s="22"/>
      <c r="I34" s="22"/>
      <c r="J34" s="23"/>
      <c r="K34" s="26">
        <f t="shared" si="0"/>
        <v>0</v>
      </c>
      <c r="L34" s="26">
        <f t="shared" si="1"/>
        <v>0</v>
      </c>
      <c r="M34" s="26">
        <f t="shared" si="8"/>
        <v>1000</v>
      </c>
      <c r="N34" s="29">
        <f t="shared" si="2"/>
        <v>0</v>
      </c>
      <c r="O34" s="29" t="str">
        <f t="shared" si="3"/>
        <v/>
      </c>
      <c r="P34" s="29" t="str">
        <f t="shared" si="4"/>
        <v/>
      </c>
      <c r="Q34" s="29" t="str">
        <f t="shared" si="9"/>
        <v/>
      </c>
      <c r="R34" s="29" t="str">
        <f t="shared" si="5"/>
        <v/>
      </c>
      <c r="S34" s="29" t="str">
        <f t="shared" si="10"/>
        <v/>
      </c>
      <c r="T34" s="29" t="str">
        <f t="shared" si="6"/>
        <v/>
      </c>
      <c r="U34" s="29" t="str">
        <f t="shared" si="7"/>
        <v/>
      </c>
      <c r="V34" s="29">
        <f t="shared" si="11"/>
        <v>0</v>
      </c>
    </row>
    <row r="35" spans="1:22" x14ac:dyDescent="0.25">
      <c r="A35" s="9">
        <v>27</v>
      </c>
      <c r="B35" s="11"/>
      <c r="C35" s="11"/>
      <c r="D35" s="11"/>
      <c r="E35" s="11"/>
      <c r="F35" s="23"/>
      <c r="G35" s="22"/>
      <c r="H35" s="22"/>
      <c r="I35" s="22"/>
      <c r="J35" s="23"/>
      <c r="K35" s="26">
        <f t="shared" si="0"/>
        <v>0</v>
      </c>
      <c r="L35" s="26">
        <f t="shared" si="1"/>
        <v>0</v>
      </c>
      <c r="M35" s="26">
        <f t="shared" si="8"/>
        <v>1000</v>
      </c>
      <c r="N35" s="29">
        <f t="shared" si="2"/>
        <v>0</v>
      </c>
      <c r="O35" s="29" t="str">
        <f t="shared" si="3"/>
        <v/>
      </c>
      <c r="P35" s="29" t="str">
        <f t="shared" si="4"/>
        <v/>
      </c>
      <c r="Q35" s="29" t="str">
        <f t="shared" si="9"/>
        <v/>
      </c>
      <c r="R35" s="29" t="str">
        <f t="shared" si="5"/>
        <v/>
      </c>
      <c r="S35" s="29" t="str">
        <f t="shared" si="10"/>
        <v/>
      </c>
      <c r="T35" s="29" t="str">
        <f t="shared" si="6"/>
        <v/>
      </c>
      <c r="U35" s="29" t="str">
        <f t="shared" si="7"/>
        <v/>
      </c>
      <c r="V35" s="29">
        <f t="shared" si="11"/>
        <v>0</v>
      </c>
    </row>
    <row r="36" spans="1:22" x14ac:dyDescent="0.25">
      <c r="A36" s="9">
        <v>28</v>
      </c>
      <c r="B36" s="11"/>
      <c r="C36" s="11"/>
      <c r="D36" s="11"/>
      <c r="E36" s="11"/>
      <c r="F36" s="23"/>
      <c r="G36" s="22"/>
      <c r="H36" s="22"/>
      <c r="I36" s="22"/>
      <c r="J36" s="23"/>
      <c r="K36" s="26">
        <f t="shared" si="0"/>
        <v>0</v>
      </c>
      <c r="L36" s="26">
        <f t="shared" si="1"/>
        <v>0</v>
      </c>
      <c r="M36" s="26">
        <f t="shared" si="8"/>
        <v>1000</v>
      </c>
      <c r="N36" s="29">
        <f t="shared" si="2"/>
        <v>0</v>
      </c>
      <c r="O36" s="29" t="str">
        <f t="shared" si="3"/>
        <v/>
      </c>
      <c r="P36" s="29" t="str">
        <f t="shared" si="4"/>
        <v/>
      </c>
      <c r="Q36" s="29" t="str">
        <f t="shared" si="9"/>
        <v/>
      </c>
      <c r="R36" s="29" t="str">
        <f t="shared" si="5"/>
        <v/>
      </c>
      <c r="S36" s="29" t="str">
        <f t="shared" si="10"/>
        <v/>
      </c>
      <c r="T36" s="29" t="str">
        <f t="shared" si="6"/>
        <v/>
      </c>
      <c r="U36" s="29" t="str">
        <f t="shared" si="7"/>
        <v/>
      </c>
      <c r="V36" s="29">
        <f t="shared" si="11"/>
        <v>0</v>
      </c>
    </row>
    <row r="37" spans="1:22" x14ac:dyDescent="0.25">
      <c r="A37" s="9">
        <v>29</v>
      </c>
      <c r="B37" s="11"/>
      <c r="C37" s="11"/>
      <c r="D37" s="11"/>
      <c r="E37" s="11"/>
      <c r="F37" s="23"/>
      <c r="G37" s="22"/>
      <c r="H37" s="22"/>
      <c r="I37" s="22"/>
      <c r="J37" s="23"/>
      <c r="K37" s="26">
        <f t="shared" si="0"/>
        <v>0</v>
      </c>
      <c r="L37" s="26">
        <f t="shared" si="1"/>
        <v>0</v>
      </c>
      <c r="M37" s="26">
        <f t="shared" si="8"/>
        <v>1000</v>
      </c>
      <c r="N37" s="29">
        <f t="shared" si="2"/>
        <v>0</v>
      </c>
      <c r="O37" s="29" t="str">
        <f t="shared" si="3"/>
        <v/>
      </c>
      <c r="P37" s="29" t="str">
        <f t="shared" si="4"/>
        <v/>
      </c>
      <c r="Q37" s="29" t="str">
        <f t="shared" si="9"/>
        <v/>
      </c>
      <c r="R37" s="29" t="str">
        <f t="shared" si="5"/>
        <v/>
      </c>
      <c r="S37" s="29" t="str">
        <f t="shared" si="10"/>
        <v/>
      </c>
      <c r="T37" s="29" t="str">
        <f t="shared" si="6"/>
        <v/>
      </c>
      <c r="U37" s="29" t="str">
        <f t="shared" si="7"/>
        <v/>
      </c>
      <c r="V37" s="29">
        <f t="shared" si="11"/>
        <v>0</v>
      </c>
    </row>
    <row r="38" spans="1:22" x14ac:dyDescent="0.25">
      <c r="A38" s="9">
        <v>30</v>
      </c>
      <c r="B38" s="11"/>
      <c r="C38" s="11"/>
      <c r="D38" s="11"/>
      <c r="E38" s="11"/>
      <c r="F38" s="23"/>
      <c r="G38" s="22"/>
      <c r="H38" s="22"/>
      <c r="I38" s="22"/>
      <c r="J38" s="23"/>
      <c r="K38" s="26">
        <f t="shared" si="0"/>
        <v>0</v>
      </c>
      <c r="L38" s="26">
        <f t="shared" si="1"/>
        <v>0</v>
      </c>
      <c r="M38" s="26">
        <f t="shared" si="8"/>
        <v>1000</v>
      </c>
      <c r="N38" s="29">
        <f t="shared" si="2"/>
        <v>0</v>
      </c>
      <c r="O38" s="29" t="str">
        <f t="shared" si="3"/>
        <v/>
      </c>
      <c r="P38" s="29" t="str">
        <f t="shared" si="4"/>
        <v/>
      </c>
      <c r="Q38" s="29" t="str">
        <f t="shared" si="9"/>
        <v/>
      </c>
      <c r="R38" s="29" t="str">
        <f t="shared" si="5"/>
        <v/>
      </c>
      <c r="S38" s="29" t="str">
        <f t="shared" si="10"/>
        <v/>
      </c>
      <c r="T38" s="29" t="str">
        <f t="shared" si="6"/>
        <v/>
      </c>
      <c r="U38" s="29" t="str">
        <f t="shared" si="7"/>
        <v/>
      </c>
      <c r="V38" s="29">
        <f t="shared" si="11"/>
        <v>0</v>
      </c>
    </row>
    <row r="39" spans="1:22" s="19" customFormat="1" x14ac:dyDescent="0.25">
      <c r="A39" s="16"/>
      <c r="B39" s="17"/>
      <c r="C39" s="18" t="s">
        <v>17</v>
      </c>
      <c r="D39" s="16"/>
      <c r="E39" s="16"/>
      <c r="F39" s="16"/>
      <c r="G39" s="16"/>
      <c r="H39" s="16"/>
      <c r="I39" s="16"/>
      <c r="J39" s="16"/>
    </row>
    <row r="40" spans="1:22" x14ac:dyDescent="0.25">
      <c r="B40" s="3"/>
    </row>
  </sheetData>
  <sheetProtection algorithmName="SHA-512" hashValue="Wk22NoBDEVotxjq9Y4mSBs/E8bHMq8s9uSqK9KM/bl+7QBbILpHtSIllvOTHeyuqLizF+49IIICP7xqv0OZgbg==" saltValue="is8rw5RDtXiE3w0muCAZdg==" spinCount="100000" sheet="1" objects="1" scenarios="1" selectLockedCells="1"/>
  <mergeCells count="6">
    <mergeCell ref="C6:D6"/>
    <mergeCell ref="C1:E1"/>
    <mergeCell ref="C3:D3"/>
    <mergeCell ref="C4:D4"/>
    <mergeCell ref="C2:D2"/>
    <mergeCell ref="C5:D5"/>
  </mergeCells>
  <conditionalFormatting sqref="G9">
    <cfRule type="cellIs" dxfId="2" priority="3" operator="between">
      <formula>1</formula>
      <formula>999</formula>
    </cfRule>
  </conditionalFormatting>
  <conditionalFormatting sqref="G10:G38">
    <cfRule type="cellIs" dxfId="1" priority="2" operator="between">
      <formula>1</formula>
      <formula>999</formula>
    </cfRule>
  </conditionalFormatting>
  <conditionalFormatting sqref="H9:H38">
    <cfRule type="cellIs" dxfId="0" priority="1" operator="greaterThan">
      <formula>2800</formula>
    </cfRule>
  </conditionalFormatting>
  <dataValidations xWindow="1404" yWindow="620" count="9">
    <dataValidation type="list" allowBlank="1" showInputMessage="1" showErrorMessage="1" sqref="C9:C38" xr:uid="{263594F2-985C-438F-87D5-ED3EB326C0C7}">
      <formula1>"Rahmenformat (LxB),Blech-einseitig (LxB),Blech-beidseitig (LxB),Profil/Pfosten/Rohr (LxAbw),Geländer (LxB),Körperformat einseitg beschichten (LxBxT),Körperformat beidseitig beschichten (LxBxT),Kleinteil (bis 100x100mm)"</formula1>
    </dataValidation>
    <dataValidation type="list" allowBlank="1" showInputMessage="1" showErrorMessage="1" sqref="D9:D38" xr:uid="{0196E7B2-0C6E-48BF-9499-5858B7FA10A3}">
      <formula1>"0.1-49kg,50-99kg,100-149kg,150-199kg,&gt;200-250"</formula1>
    </dataValidation>
    <dataValidation type="list" allowBlank="1" showInputMessage="1" showErrorMessage="1" sqref="E9:E38" xr:uid="{8B66635A-F6EA-44C4-A49B-95893138F9FA}">
      <formula1>"Rohware,Rohware mit Schutzfolie,alte Farbe entfernen"</formula1>
    </dataValidation>
    <dataValidation type="list" allowBlank="1" showInputMessage="1" showErrorMessage="1" sqref="B9:B38" xr:uid="{60D6D43D-C503-4E33-9B72-2FB7A1D28E73}">
      <formula1>"Alu,Stahl-Innenanwendung,Stahl-Aussenanwendung,Inox,verzinkt mit Grundierung,verzinkt ohne Grundierung"</formula1>
    </dataValidation>
    <dataValidation type="date" allowBlank="1" showInputMessage="1" showErrorMessage="1" errorTitle="Datumsformat" error="Nur die Eingabe eines Datums ist erlaubt" sqref="C6" xr:uid="{13BB6523-A0FB-4513-8045-911946898459}">
      <formula1>44348</formula1>
      <formula2>401768</formula2>
    </dataValidation>
    <dataValidation type="whole" operator="greaterThan" allowBlank="1" showInputMessage="1" showErrorMessage="1" errorTitle="kleinstes Tiefenmass beachten" error="Minimalwert 100" prompt="- Tiefenmass nur bei Körper (z.B. Würfel), Winkel (kürzere Seite/Abkantung), Schenkel (z.B. Eckgeländer am Stück)_x000a_- Tiefe unter 100mm zu Breite/Länge hinzuzählen_x000a_- beidseitige Abkantung/Schenkel auf Feld Bemerkungen hinweisen" sqref="I9:I38" xr:uid="{9C76AD4F-E344-4B4B-94B3-F622094CB8EC}">
      <formula1>100</formula1>
    </dataValidation>
    <dataValidation type="whole" allowBlank="1" showInputMessage="1" showErrorMessage="1" errorTitle="Begrenzung der Dimensionen" error="Minimalwert 100 / ab 7000 auf Anfrage" prompt="Länge muss grösser als Breite sein" sqref="G9:G38" xr:uid="{6BA6AA42-7A2C-4662-B4C3-BD48EC6F58F8}">
      <formula1>100</formula1>
      <formula2>7000</formula2>
    </dataValidation>
    <dataValidation allowBlank="1" showInputMessage="1" showErrorMessage="1" prompt="- Breite muss kleiner als Länge sein_x000a_- bei Profilen, Rohr, Pfosten etc = Abwicklung in mm (z.B. 50/50 = Abwicklung 200mm)" sqref="H8" xr:uid="{306EFFFE-9E8D-43EF-8627-5B16368D3F59}"/>
    <dataValidation type="whole" allowBlank="1" showInputMessage="1" showErrorMessage="1" errorTitle="kleinstes Breitenmass beachten" error="Minimalwert unterschritten: mindestens 100 eintragen " prompt="- Breite muss kleiner als Länge sein_x000a_- bei Profilen, Rohr, Pfosten etc = Abwicklung in mm (z.B. 50/50 = Abwicklung 200mm)" sqref="H9:H38" xr:uid="{34AEA4C2-7845-43CC-8BCB-76B4248CEDB1}">
      <formula1>100</formula1>
      <formula2>7000</formula2>
    </dataValidation>
  </dataValidations>
  <printOptions gridLines="1"/>
  <pageMargins left="0.11811023622047245" right="7.874015748031496E-2" top="0.74803149606299213" bottom="0.74803149606299213" header="0.31496062992125984" footer="0.31496062992125984"/>
  <pageSetup paperSize="9" scale="7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Länge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Lilly</dc:creator>
  <cp:lastModifiedBy>Lilly Kuonen</cp:lastModifiedBy>
  <cp:lastPrinted>2021-07-02T08:29:54Z</cp:lastPrinted>
  <dcterms:created xsi:type="dcterms:W3CDTF">2020-04-17T09:25:02Z</dcterms:created>
  <dcterms:modified xsi:type="dcterms:W3CDTF">2021-09-13T09:06:11Z</dcterms:modified>
</cp:coreProperties>
</file>