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7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pulve\Dropbox\My PC (DESKTOP-NQ9U7AF)\Downloads\"/>
    </mc:Choice>
  </mc:AlternateContent>
  <xr:revisionPtr revIDLastSave="0" documentId="13_ncr:1_{7CBE8CC2-F813-4312-8C9F-D664763D9929}" xr6:coauthVersionLast="47" xr6:coauthVersionMax="47" xr10:uidLastSave="{00000000-0000-0000-0000-000000000000}"/>
  <bookViews>
    <workbookView xWindow="-108" yWindow="-108" windowWidth="23256" windowHeight="12456" xr2:uid="{E4AC1281-146F-4B7C-A6A2-461577CF7E4F}"/>
  </bookViews>
  <sheets>
    <sheet name="Tabelle1" sheetId="1" r:id="rId1"/>
  </sheets>
  <definedNames>
    <definedName name="_xlnm.Print_Area" localSheetId="0">Tabelle1!$A$1:$J$41</definedName>
    <definedName name="Länge" comment="in mm">Tabelle1!$G$10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S41" i="1" l="1"/>
  <c r="S40" i="1"/>
  <c r="S39" i="1"/>
  <c r="S38" i="1"/>
  <c r="S37" i="1"/>
  <c r="S36" i="1"/>
  <c r="S35" i="1"/>
  <c r="S34" i="1"/>
  <c r="S33" i="1"/>
  <c r="S32" i="1"/>
  <c r="S31" i="1"/>
  <c r="S30" i="1"/>
  <c r="S29" i="1"/>
  <c r="S28" i="1"/>
  <c r="S27" i="1"/>
  <c r="S26" i="1"/>
  <c r="S25" i="1"/>
  <c r="S24" i="1"/>
  <c r="S23" i="1"/>
  <c r="S22" i="1"/>
  <c r="S21" i="1"/>
  <c r="S20" i="1"/>
  <c r="S19" i="1"/>
  <c r="S18" i="1"/>
  <c r="S17" i="1"/>
  <c r="S16" i="1"/>
  <c r="S15" i="1"/>
  <c r="S14" i="1"/>
  <c r="S13" i="1"/>
  <c r="S12" i="1"/>
  <c r="S11" i="1"/>
  <c r="U40" i="1"/>
  <c r="T40" i="1"/>
  <c r="R40" i="1"/>
  <c r="Q40" i="1"/>
  <c r="P40" i="1"/>
  <c r="O40" i="1"/>
  <c r="L40" i="1"/>
  <c r="K40" i="1"/>
  <c r="M40" i="1" s="1"/>
  <c r="N40" i="1" s="1"/>
  <c r="V40" i="1" s="1"/>
  <c r="U39" i="1"/>
  <c r="T39" i="1"/>
  <c r="R39" i="1"/>
  <c r="Q39" i="1"/>
  <c r="P39" i="1"/>
  <c r="O39" i="1"/>
  <c r="L39" i="1"/>
  <c r="K39" i="1"/>
  <c r="M39" i="1" s="1"/>
  <c r="N39" i="1" s="1"/>
  <c r="V39" i="1" s="1"/>
  <c r="U38" i="1"/>
  <c r="T38" i="1"/>
  <c r="R38" i="1"/>
  <c r="Q38" i="1"/>
  <c r="P38" i="1"/>
  <c r="O38" i="1"/>
  <c r="L38" i="1"/>
  <c r="K38" i="1"/>
  <c r="M38" i="1" s="1"/>
  <c r="N38" i="1" s="1"/>
  <c r="U37" i="1"/>
  <c r="T37" i="1"/>
  <c r="R37" i="1"/>
  <c r="Q37" i="1"/>
  <c r="P37" i="1"/>
  <c r="O37" i="1"/>
  <c r="L37" i="1"/>
  <c r="K37" i="1"/>
  <c r="M37" i="1" s="1"/>
  <c r="N37" i="1" s="1"/>
  <c r="V37" i="1" s="1"/>
  <c r="U36" i="1"/>
  <c r="T36" i="1"/>
  <c r="R36" i="1"/>
  <c r="Q36" i="1"/>
  <c r="P36" i="1"/>
  <c r="O36" i="1"/>
  <c r="L36" i="1"/>
  <c r="K36" i="1"/>
  <c r="U35" i="1"/>
  <c r="T35" i="1"/>
  <c r="R35" i="1"/>
  <c r="Q35" i="1"/>
  <c r="P35" i="1"/>
  <c r="O35" i="1"/>
  <c r="L35" i="1"/>
  <c r="K35" i="1"/>
  <c r="M35" i="1" s="1"/>
  <c r="N35" i="1" s="1"/>
  <c r="U34" i="1"/>
  <c r="T34" i="1"/>
  <c r="R34" i="1"/>
  <c r="Q34" i="1"/>
  <c r="P34" i="1"/>
  <c r="O34" i="1"/>
  <c r="L34" i="1"/>
  <c r="K34" i="1"/>
  <c r="M34" i="1" s="1"/>
  <c r="N34" i="1" s="1"/>
  <c r="V34" i="1" s="1"/>
  <c r="U33" i="1"/>
  <c r="T33" i="1"/>
  <c r="R33" i="1"/>
  <c r="Q33" i="1"/>
  <c r="P33" i="1"/>
  <c r="O33" i="1"/>
  <c r="L33" i="1"/>
  <c r="K33" i="1"/>
  <c r="M33" i="1" s="1"/>
  <c r="N33" i="1" s="1"/>
  <c r="U32" i="1"/>
  <c r="T32" i="1"/>
  <c r="R32" i="1"/>
  <c r="Q32" i="1"/>
  <c r="P32" i="1"/>
  <c r="O32" i="1"/>
  <c r="L32" i="1"/>
  <c r="K32" i="1"/>
  <c r="M32" i="1" s="1"/>
  <c r="N32" i="1" s="1"/>
  <c r="U31" i="1"/>
  <c r="T31" i="1"/>
  <c r="R31" i="1"/>
  <c r="Q31" i="1"/>
  <c r="P31" i="1"/>
  <c r="O31" i="1"/>
  <c r="L31" i="1"/>
  <c r="M31" i="1" s="1"/>
  <c r="N31" i="1" s="1"/>
  <c r="V31" i="1" s="1"/>
  <c r="K31" i="1"/>
  <c r="U30" i="1"/>
  <c r="T30" i="1"/>
  <c r="R30" i="1"/>
  <c r="Q30" i="1"/>
  <c r="P30" i="1"/>
  <c r="O30" i="1"/>
  <c r="L30" i="1"/>
  <c r="K30" i="1"/>
  <c r="M30" i="1" s="1"/>
  <c r="N30" i="1" s="1"/>
  <c r="U29" i="1"/>
  <c r="T29" i="1"/>
  <c r="R29" i="1"/>
  <c r="Q29" i="1"/>
  <c r="P29" i="1"/>
  <c r="O29" i="1"/>
  <c r="L29" i="1"/>
  <c r="K29" i="1"/>
  <c r="M29" i="1" s="1"/>
  <c r="N29" i="1" s="1"/>
  <c r="U28" i="1"/>
  <c r="T28" i="1"/>
  <c r="R28" i="1"/>
  <c r="Q28" i="1"/>
  <c r="P28" i="1"/>
  <c r="O28" i="1"/>
  <c r="M28" i="1"/>
  <c r="N28" i="1" s="1"/>
  <c r="V28" i="1" s="1"/>
  <c r="L28" i="1"/>
  <c r="K28" i="1"/>
  <c r="U27" i="1"/>
  <c r="T27" i="1"/>
  <c r="R27" i="1"/>
  <c r="Q27" i="1"/>
  <c r="P27" i="1"/>
  <c r="O27" i="1"/>
  <c r="L27" i="1"/>
  <c r="K27" i="1"/>
  <c r="M27" i="1" s="1"/>
  <c r="N27" i="1" s="1"/>
  <c r="U26" i="1"/>
  <c r="T26" i="1"/>
  <c r="R26" i="1"/>
  <c r="Q26" i="1"/>
  <c r="P26" i="1"/>
  <c r="O26" i="1"/>
  <c r="L26" i="1"/>
  <c r="K26" i="1"/>
  <c r="M26" i="1" s="1"/>
  <c r="N26" i="1" s="1"/>
  <c r="V26" i="1" s="1"/>
  <c r="U25" i="1"/>
  <c r="T25" i="1"/>
  <c r="R25" i="1"/>
  <c r="Q25" i="1"/>
  <c r="P25" i="1"/>
  <c r="O25" i="1"/>
  <c r="L25" i="1"/>
  <c r="K25" i="1"/>
  <c r="M25" i="1" s="1"/>
  <c r="N25" i="1" s="1"/>
  <c r="V25" i="1" s="1"/>
  <c r="U24" i="1"/>
  <c r="T24" i="1"/>
  <c r="R24" i="1"/>
  <c r="Q24" i="1"/>
  <c r="P24" i="1"/>
  <c r="O24" i="1"/>
  <c r="L24" i="1"/>
  <c r="K24" i="1"/>
  <c r="M24" i="1" s="1"/>
  <c r="N24" i="1" s="1"/>
  <c r="U23" i="1"/>
  <c r="T23" i="1"/>
  <c r="R23" i="1"/>
  <c r="Q23" i="1"/>
  <c r="P23" i="1"/>
  <c r="O23" i="1"/>
  <c r="L23" i="1"/>
  <c r="K23" i="1"/>
  <c r="U22" i="1"/>
  <c r="T22" i="1"/>
  <c r="R22" i="1"/>
  <c r="Q22" i="1"/>
  <c r="P22" i="1"/>
  <c r="O22" i="1"/>
  <c r="L22" i="1"/>
  <c r="K22" i="1"/>
  <c r="M22" i="1" s="1"/>
  <c r="N22" i="1" s="1"/>
  <c r="V22" i="1" s="1"/>
  <c r="U21" i="1"/>
  <c r="T21" i="1"/>
  <c r="R21" i="1"/>
  <c r="Q21" i="1"/>
  <c r="P21" i="1"/>
  <c r="O21" i="1"/>
  <c r="L21" i="1"/>
  <c r="K21" i="1"/>
  <c r="M21" i="1" s="1"/>
  <c r="N21" i="1" s="1"/>
  <c r="V21" i="1" s="1"/>
  <c r="U20" i="1"/>
  <c r="T20" i="1"/>
  <c r="R20" i="1"/>
  <c r="Q20" i="1"/>
  <c r="P20" i="1"/>
  <c r="O20" i="1"/>
  <c r="L20" i="1"/>
  <c r="K20" i="1"/>
  <c r="M20" i="1" s="1"/>
  <c r="N20" i="1" s="1"/>
  <c r="U19" i="1"/>
  <c r="T19" i="1"/>
  <c r="R19" i="1"/>
  <c r="Q19" i="1"/>
  <c r="P19" i="1"/>
  <c r="O19" i="1"/>
  <c r="L19" i="1"/>
  <c r="K19" i="1"/>
  <c r="M19" i="1" s="1"/>
  <c r="N19" i="1" s="1"/>
  <c r="U18" i="1"/>
  <c r="T18" i="1"/>
  <c r="R18" i="1"/>
  <c r="Q18" i="1"/>
  <c r="P18" i="1"/>
  <c r="O18" i="1"/>
  <c r="L18" i="1"/>
  <c r="K18" i="1"/>
  <c r="M18" i="1" s="1"/>
  <c r="N18" i="1" s="1"/>
  <c r="V18" i="1" s="1"/>
  <c r="U17" i="1"/>
  <c r="T17" i="1"/>
  <c r="R17" i="1"/>
  <c r="Q17" i="1"/>
  <c r="P17" i="1"/>
  <c r="O17" i="1"/>
  <c r="L17" i="1"/>
  <c r="K17" i="1"/>
  <c r="M17" i="1" s="1"/>
  <c r="N17" i="1" s="1"/>
  <c r="V17" i="1" s="1"/>
  <c r="U16" i="1"/>
  <c r="T16" i="1"/>
  <c r="R16" i="1"/>
  <c r="Q16" i="1"/>
  <c r="P16" i="1"/>
  <c r="O16" i="1"/>
  <c r="L16" i="1"/>
  <c r="K16" i="1"/>
  <c r="U15" i="1"/>
  <c r="T15" i="1"/>
  <c r="R15" i="1"/>
  <c r="Q15" i="1"/>
  <c r="P15" i="1"/>
  <c r="O15" i="1"/>
  <c r="L15" i="1"/>
  <c r="K15" i="1"/>
  <c r="U14" i="1"/>
  <c r="T14" i="1"/>
  <c r="R14" i="1"/>
  <c r="Q14" i="1"/>
  <c r="P14" i="1"/>
  <c r="O14" i="1"/>
  <c r="L14" i="1"/>
  <c r="K14" i="1"/>
  <c r="M14" i="1" s="1"/>
  <c r="N14" i="1" s="1"/>
  <c r="U13" i="1"/>
  <c r="T13" i="1"/>
  <c r="R13" i="1"/>
  <c r="Q13" i="1"/>
  <c r="P13" i="1"/>
  <c r="O13" i="1"/>
  <c r="L13" i="1"/>
  <c r="K13" i="1"/>
  <c r="M13" i="1" s="1"/>
  <c r="N13" i="1" s="1"/>
  <c r="U12" i="1"/>
  <c r="T12" i="1"/>
  <c r="R12" i="1"/>
  <c r="Q12" i="1"/>
  <c r="P12" i="1"/>
  <c r="O12" i="1"/>
  <c r="L12" i="1"/>
  <c r="K12" i="1"/>
  <c r="V13" i="1" l="1"/>
  <c r="V24" i="1"/>
  <c r="V29" i="1"/>
  <c r="M16" i="1"/>
  <c r="N16" i="1" s="1"/>
  <c r="V16" i="1" s="1"/>
  <c r="V27" i="1"/>
  <c r="V32" i="1"/>
  <c r="V14" i="1"/>
  <c r="V30" i="1"/>
  <c r="V35" i="1"/>
  <c r="V20" i="1"/>
  <c r="V33" i="1"/>
  <c r="V38" i="1"/>
  <c r="M12" i="1"/>
  <c r="N12" i="1" s="1"/>
  <c r="V12" i="1" s="1"/>
  <c r="M15" i="1"/>
  <c r="N15" i="1" s="1"/>
  <c r="V15" i="1" s="1"/>
  <c r="M23" i="1"/>
  <c r="N23" i="1" s="1"/>
  <c r="V23" i="1" s="1"/>
  <c r="M36" i="1"/>
  <c r="N36" i="1" s="1"/>
  <c r="V36" i="1" s="1"/>
  <c r="V19" i="1"/>
  <c r="Q11" i="1"/>
  <c r="U11" i="1" l="1"/>
  <c r="T11" i="1"/>
  <c r="K11" i="1" l="1"/>
  <c r="L11" i="1"/>
  <c r="R11" i="1"/>
  <c r="P11" i="1"/>
  <c r="M11" i="1" l="1"/>
  <c r="N11" i="1" s="1"/>
  <c r="I8" i="1" s="1"/>
  <c r="J9" i="1" s="1"/>
  <c r="O11" i="1" l="1"/>
  <c r="V11" i="1" s="1"/>
  <c r="J8" i="1" s="1"/>
</calcChain>
</file>

<file path=xl/sharedStrings.xml><?xml version="1.0" encoding="utf-8"?>
<sst xmlns="http://schemas.openxmlformats.org/spreadsheetml/2006/main" count="96" uniqueCount="58">
  <si>
    <t>Couleur:</t>
  </si>
  <si>
    <t>Réf.:</t>
  </si>
  <si>
    <t>quantité</t>
  </si>
  <si>
    <t>Longeur / mm</t>
  </si>
  <si>
    <t>matériel</t>
  </si>
  <si>
    <t>format du matériel</t>
  </si>
  <si>
    <t>poids par pièce</t>
  </si>
  <si>
    <t>surface</t>
  </si>
  <si>
    <t>Pos.</t>
  </si>
  <si>
    <t>Délai désiré:</t>
  </si>
  <si>
    <r>
      <t>effektive m</t>
    </r>
    <r>
      <rPr>
        <i/>
        <vertAlign val="superscript"/>
        <sz val="11"/>
        <color theme="8" tint="-0.249977111117893"/>
        <rFont val="Calibri"/>
        <family val="2"/>
        <scheme val="minor"/>
      </rPr>
      <t>2</t>
    </r>
  </si>
  <si>
    <t>Klein-/Grossteil</t>
  </si>
  <si>
    <r>
      <t>Faktor m</t>
    </r>
    <r>
      <rPr>
        <i/>
        <vertAlign val="superscript"/>
        <sz val="11"/>
        <color theme="8" tint="-0.249977111117893"/>
        <rFont val="Calibri"/>
        <family val="2"/>
        <scheme val="minor"/>
      </rPr>
      <t>2</t>
    </r>
  </si>
  <si>
    <t>Länge gerundet</t>
  </si>
  <si>
    <t>Länge</t>
  </si>
  <si>
    <t>Breite</t>
  </si>
  <si>
    <t>&gt; Jusqu'à une largeur de 300 mm, la longueur est arrondie à 1000 mm.</t>
  </si>
  <si>
    <t>&gt; 6.5m L</t>
  </si>
  <si>
    <t>&gt; 0.5m t</t>
  </si>
  <si>
    <t>largeur / mm
(pour profil/tube etc. = circonference)</t>
  </si>
  <si>
    <t>Nom du client:</t>
  </si>
  <si>
    <t>profondeur / mm
(seulement si format corp ou à angle)</t>
  </si>
  <si>
    <t>Date de livraison:</t>
  </si>
  <si>
    <t>remarques (format spécial, tôle perforée, grillage, lamelles, protection vices, plus que 1 retour, radiateur [plat ou tubulaire], etc.)</t>
  </si>
  <si>
    <t xml:space="preserve">Liste des pièces </t>
  </si>
  <si>
    <t>(à remplir électroniquement - en raison des formules)</t>
  </si>
  <si>
    <t>Responsable:</t>
  </si>
  <si>
    <t>Prix indicatif sans garantie, hors TVA, suppléments pour énergie et matières premières (voir entre autres cas spéciaux selon remarques)</t>
  </si>
  <si>
    <t>Remarques:</t>
  </si>
  <si>
    <t>- pour les réservations, des mesures approximatives sont suffisantes</t>
  </si>
  <si>
    <t>Tipps &amp; Tricks zum Ausfüllen der Stückliste</t>
  </si>
  <si>
    <t>Rahmen</t>
  </si>
  <si>
    <t>-</t>
  </si>
  <si>
    <t>Geländer</t>
  </si>
  <si>
    <r>
      <t xml:space="preserve">1800 </t>
    </r>
    <r>
      <rPr>
        <vertAlign val="superscript"/>
        <sz val="11"/>
        <color theme="1"/>
        <rFont val="Calibri"/>
        <family val="2"/>
        <scheme val="minor"/>
      </rPr>
      <t>a)</t>
    </r>
  </si>
  <si>
    <t>Pfosten / Profil / Rohr / Glasleiste</t>
  </si>
  <si>
    <r>
      <t xml:space="preserve">1500 </t>
    </r>
    <r>
      <rPr>
        <vertAlign val="superscript"/>
        <sz val="11"/>
        <color theme="1"/>
        <rFont val="Calibri"/>
        <family val="2"/>
        <scheme val="minor"/>
      </rPr>
      <t>a)</t>
    </r>
  </si>
  <si>
    <r>
      <t xml:space="preserve">120 </t>
    </r>
    <r>
      <rPr>
        <vertAlign val="superscript"/>
        <sz val="11"/>
        <color theme="1"/>
        <rFont val="Calibri"/>
        <family val="2"/>
        <scheme val="minor"/>
      </rPr>
      <t>b)</t>
    </r>
  </si>
  <si>
    <r>
      <t xml:space="preserve">560 </t>
    </r>
    <r>
      <rPr>
        <vertAlign val="superscript"/>
        <sz val="11"/>
        <color theme="1"/>
        <rFont val="Calibri"/>
        <family val="2"/>
        <scheme val="minor"/>
      </rPr>
      <t>a)</t>
    </r>
  </si>
  <si>
    <t xml:space="preserve">    (2 * 100) + (2 * 80) + (4 * 50)</t>
  </si>
  <si>
    <t>Blech</t>
  </si>
  <si>
    <t>Körper</t>
  </si>
  <si>
    <t>un corps est défini lorsqu'au moins 5 côtés sur 6 sont fermés.</t>
  </si>
  <si>
    <t>format du corps d'un c'ôté (L x l x circonf.)</t>
  </si>
  <si>
    <t>tôle d'un côté (Lxl)</t>
  </si>
  <si>
    <t>profil/poteau/tube (L x circonf)</t>
  </si>
  <si>
    <t>barrière (Lxl)</t>
  </si>
  <si>
    <t>Format du cadre (Lxl)</t>
  </si>
  <si>
    <t>a) Déroulement (surface à traiter) - donc calcul comme suit :</t>
  </si>
  <si>
    <t>a) 1200 + 100mm par patte / bride en saillie (le développement n'est pas élargi en conséquence)</t>
  </si>
  <si>
    <t>b) Poteau tout autour - donc 30mm * quatre côtés</t>
  </si>
  <si>
    <t>a) Calculer les retoures en double ;  900 + 900 = 1800</t>
  </si>
  <si>
    <t>Longeur</t>
  </si>
  <si>
    <t>Largeur / circonference</t>
  </si>
  <si>
    <t>Largeur</t>
  </si>
  <si>
    <t>profond.</t>
  </si>
  <si>
    <t>- Trucs &amp; astuces pour remplir le formulaire  voir ci-dessous</t>
  </si>
  <si>
    <t>dépend de la saison - nous soumettons une contre-proposition si cela ne peut pas être respecté.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</si>
</sst>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[$-F800]dddd\,\ mmmm\ dd\,\ yyyy"/>
    <numFmt numFmtId="165" formatCode="_ [$CHF-807]\ * #,##0.00_ ;_ [$CHF-807]\ * \-#,##0.00_ ;_ [$CHF-807]\ * &quot;-&quot;??_ ;_ @_ "/>
  </numFmts>
  <fonts count="22" x14ac:knownFonts="1">
    <font>
      <sz val="11"/>
      <color theme="1"/>
      <name val="Calibri"/>
      <family val="2"/>
      <scheme val="minor"/>
    </font>
    <font>
      <sz val="26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20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i/>
      <sz val="11"/>
      <color theme="8" tint="-0.249977111117893"/>
      <name val="Calibri"/>
      <family val="2"/>
      <scheme val="minor"/>
    </font>
    <font>
      <i/>
      <vertAlign val="superscript"/>
      <sz val="11"/>
      <color theme="8" tint="-0.249977111117893"/>
      <name val="Calibri"/>
      <family val="2"/>
      <scheme val="minor"/>
    </font>
    <font>
      <i/>
      <sz val="10"/>
      <color theme="8" tint="-0.249977111117893"/>
      <name val="Calibri"/>
      <family val="2"/>
      <scheme val="minor"/>
    </font>
    <font>
      <i/>
      <sz val="10"/>
      <color rgb="FFFF0000"/>
      <name val="Calibri"/>
      <family val="2"/>
      <scheme val="minor"/>
    </font>
    <font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9"/>
      <color theme="0"/>
      <name val="Calibri"/>
      <family val="2"/>
      <scheme val="minor"/>
    </font>
    <font>
      <b/>
      <sz val="26"/>
      <color rgb="FFFF0000"/>
      <name val="Calibri"/>
      <family val="2"/>
      <scheme val="minor"/>
    </font>
    <font>
      <sz val="26"/>
      <color rgb="FFFF0000"/>
      <name val="Calibri"/>
      <family val="2"/>
      <scheme val="minor"/>
    </font>
    <font>
      <sz val="16"/>
      <color rgb="FFFF0000"/>
      <name val="Calibri"/>
      <family val="2"/>
      <scheme val="minor"/>
    </font>
    <font>
      <vertAlign val="superscript"/>
      <sz val="11"/>
      <color theme="1"/>
      <name val="Calibri"/>
      <family val="2"/>
      <scheme val="minor"/>
    </font>
    <font>
      <i/>
      <sz val="11"/>
      <color rgb="FFFF0000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2" tint="-9.9978637043366805E-2"/>
        <bgColor indexed="64"/>
      </patternFill>
    </fill>
  </fills>
  <borders count="2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rgb="FFFF0000"/>
      </left>
      <right/>
      <top style="medium">
        <color rgb="FFFF0000"/>
      </top>
      <bottom/>
      <diagonal/>
    </border>
    <border>
      <left/>
      <right/>
      <top style="medium">
        <color rgb="FFFF0000"/>
      </top>
      <bottom/>
      <diagonal/>
    </border>
    <border>
      <left/>
      <right style="medium">
        <color rgb="FFFF0000"/>
      </right>
      <top style="medium">
        <color rgb="FFFF0000"/>
      </top>
      <bottom/>
      <diagonal/>
    </border>
    <border>
      <left style="medium">
        <color rgb="FFFF0000"/>
      </left>
      <right/>
      <top/>
      <bottom/>
      <diagonal/>
    </border>
    <border>
      <left/>
      <right style="medium">
        <color rgb="FFFF0000"/>
      </right>
      <top/>
      <bottom/>
      <diagonal/>
    </border>
    <border>
      <left style="medium">
        <color rgb="FFFF0000"/>
      </left>
      <right/>
      <top/>
      <bottom style="medium">
        <color rgb="FFFF0000"/>
      </bottom>
      <diagonal/>
    </border>
    <border>
      <left/>
      <right/>
      <top/>
      <bottom style="medium">
        <color rgb="FFFF0000"/>
      </bottom>
      <diagonal/>
    </border>
    <border>
      <left/>
      <right style="medium">
        <color rgb="FFFF0000"/>
      </right>
      <top/>
      <bottom style="medium">
        <color rgb="FFFF0000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43" fontId="12" fillId="0" borderId="0" applyFont="0" applyFill="0" applyBorder="0" applyAlignment="0" applyProtection="0"/>
  </cellStyleXfs>
  <cellXfs count="65">
    <xf numFmtId="0" fontId="0" fillId="0" borderId="0" xfId="0"/>
    <xf numFmtId="0" fontId="1" fillId="0" borderId="0" xfId="0" applyFont="1"/>
    <xf numFmtId="0" fontId="5" fillId="0" borderId="0" xfId="0" applyFont="1" applyAlignment="1">
      <alignment vertical="top"/>
    </xf>
    <xf numFmtId="0" fontId="1" fillId="0" borderId="0" xfId="0" applyFont="1" applyAlignment="1">
      <alignment horizontal="center"/>
    </xf>
    <xf numFmtId="0" fontId="0" fillId="2" borderId="1" xfId="0" applyFill="1" applyBorder="1" applyAlignment="1">
      <alignment vertical="center"/>
    </xf>
    <xf numFmtId="0" fontId="0" fillId="0" borderId="0" xfId="0" applyAlignment="1">
      <alignment vertical="center"/>
    </xf>
    <xf numFmtId="0" fontId="0" fillId="0" borderId="1" xfId="0" applyBorder="1" applyAlignment="1">
      <alignment horizontal="center"/>
    </xf>
    <xf numFmtId="0" fontId="0" fillId="3" borderId="1" xfId="0" applyFill="1" applyBorder="1" applyProtection="1">
      <protection locked="0"/>
    </xf>
    <xf numFmtId="0" fontId="3" fillId="0" borderId="0" xfId="0" applyFont="1" applyAlignment="1">
      <alignment horizontal="left"/>
    </xf>
    <xf numFmtId="0" fontId="7" fillId="0" borderId="0" xfId="0" applyFont="1" applyAlignment="1">
      <alignment horizontal="center"/>
    </xf>
    <xf numFmtId="0" fontId="7" fillId="0" borderId="0" xfId="0" applyFont="1"/>
    <xf numFmtId="0" fontId="7" fillId="0" borderId="0" xfId="0" applyFont="1" applyAlignment="1">
      <alignment vertical="center"/>
    </xf>
    <xf numFmtId="0" fontId="7" fillId="0" borderId="0" xfId="0" applyFont="1" applyAlignment="1">
      <alignment horizontal="left" vertical="center"/>
    </xf>
    <xf numFmtId="0" fontId="3" fillId="0" borderId="0" xfId="0" applyFont="1" applyAlignment="1">
      <alignment horizontal="left" vertical="center"/>
    </xf>
    <xf numFmtId="0" fontId="8" fillId="0" borderId="0" xfId="0" applyFont="1" applyAlignment="1">
      <alignment horizontal="center" vertical="center"/>
    </xf>
    <xf numFmtId="0" fontId="8" fillId="0" borderId="0" xfId="0" applyFont="1"/>
    <xf numFmtId="0" fontId="8" fillId="0" borderId="0" xfId="0" applyFont="1" applyAlignment="1">
      <alignment vertical="center" wrapText="1"/>
    </xf>
    <xf numFmtId="0" fontId="8" fillId="0" borderId="0" xfId="0" applyFont="1" applyAlignment="1">
      <alignment vertical="center"/>
    </xf>
    <xf numFmtId="0" fontId="0" fillId="0" borderId="0" xfId="0" applyAlignment="1">
      <alignment horizontal="center"/>
    </xf>
    <xf numFmtId="0" fontId="4" fillId="0" borderId="0" xfId="0" applyFont="1" applyAlignment="1">
      <alignment vertical="center"/>
    </xf>
    <xf numFmtId="0" fontId="0" fillId="3" borderId="1" xfId="0" applyFill="1" applyBorder="1" applyAlignment="1" applyProtection="1">
      <alignment horizontal="right"/>
      <protection locked="0"/>
    </xf>
    <xf numFmtId="0" fontId="0" fillId="3" borderId="1" xfId="0" applyFill="1" applyBorder="1" applyAlignment="1" applyProtection="1">
      <alignment horizontal="left"/>
      <protection locked="0"/>
    </xf>
    <xf numFmtId="0" fontId="0" fillId="2" borderId="1" xfId="0" applyFill="1" applyBorder="1" applyAlignment="1">
      <alignment horizontal="center" vertical="center"/>
    </xf>
    <xf numFmtId="0" fontId="0" fillId="2" borderId="1" xfId="0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5" fillId="0" borderId="0" xfId="0" applyFont="1" applyAlignment="1">
      <alignment horizontal="center" vertical="top" wrapText="1"/>
    </xf>
    <xf numFmtId="0" fontId="10" fillId="0" borderId="0" xfId="0" applyFont="1" applyAlignment="1">
      <alignment vertical="center" wrapText="1"/>
    </xf>
    <xf numFmtId="0" fontId="0" fillId="4" borderId="0" xfId="0" applyFill="1"/>
    <xf numFmtId="0" fontId="0" fillId="0" borderId="0" xfId="0" quotePrefix="1"/>
    <xf numFmtId="0" fontId="11" fillId="0" borderId="0" xfId="0" applyFont="1" applyAlignment="1">
      <alignment horizontal="left"/>
    </xf>
    <xf numFmtId="0" fontId="13" fillId="2" borderId="1" xfId="0" applyFont="1" applyFill="1" applyBorder="1" applyAlignment="1">
      <alignment vertical="center" wrapText="1"/>
    </xf>
    <xf numFmtId="165" fontId="14" fillId="6" borderId="0" xfId="1" applyNumberFormat="1" applyFont="1" applyFill="1" applyAlignment="1">
      <alignment horizontal="right" vertical="center"/>
    </xf>
    <xf numFmtId="0" fontId="17" fillId="0" borderId="5" xfId="0" applyFont="1" applyBorder="1"/>
    <xf numFmtId="0" fontId="18" fillId="0" borderId="6" xfId="0" applyFont="1" applyBorder="1"/>
    <xf numFmtId="0" fontId="18" fillId="0" borderId="7" xfId="0" applyFont="1" applyBorder="1"/>
    <xf numFmtId="0" fontId="18" fillId="0" borderId="0" xfId="0" applyFont="1"/>
    <xf numFmtId="0" fontId="18" fillId="0" borderId="9" xfId="0" applyFont="1" applyBorder="1"/>
    <xf numFmtId="0" fontId="18" fillId="0" borderId="11" xfId="0" applyFont="1" applyBorder="1"/>
    <xf numFmtId="0" fontId="18" fillId="0" borderId="12" xfId="0" applyFont="1" applyBorder="1"/>
    <xf numFmtId="0" fontId="19" fillId="0" borderId="8" xfId="0" quotePrefix="1" applyFont="1" applyBorder="1"/>
    <xf numFmtId="0" fontId="19" fillId="0" borderId="10" xfId="0" quotePrefix="1" applyFont="1" applyBorder="1"/>
    <xf numFmtId="0" fontId="0" fillId="0" borderId="13" xfId="0" applyBorder="1"/>
    <xf numFmtId="0" fontId="0" fillId="0" borderId="14" xfId="0" applyBorder="1"/>
    <xf numFmtId="0" fontId="0" fillId="0" borderId="15" xfId="0" applyBorder="1"/>
    <xf numFmtId="0" fontId="0" fillId="0" borderId="16" xfId="0" applyBorder="1"/>
    <xf numFmtId="0" fontId="6" fillId="0" borderId="0" xfId="0" applyFont="1"/>
    <xf numFmtId="0" fontId="0" fillId="0" borderId="17" xfId="0" applyBorder="1"/>
    <xf numFmtId="0" fontId="15" fillId="7" borderId="0" xfId="0" applyFont="1" applyFill="1"/>
    <xf numFmtId="0" fontId="0" fillId="8" borderId="1" xfId="0" applyFill="1" applyBorder="1"/>
    <xf numFmtId="0" fontId="0" fillId="0" borderId="1" xfId="0" applyBorder="1"/>
    <xf numFmtId="0" fontId="0" fillId="0" borderId="1" xfId="0" applyBorder="1" applyAlignment="1">
      <alignment horizontal="left"/>
    </xf>
    <xf numFmtId="0" fontId="0" fillId="0" borderId="17" xfId="0" applyBorder="1" applyAlignment="1">
      <alignment vertical="center"/>
    </xf>
    <xf numFmtId="0" fontId="15" fillId="0" borderId="0" xfId="0" applyFont="1"/>
    <xf numFmtId="0" fontId="0" fillId="0" borderId="18" xfId="0" applyBorder="1"/>
    <xf numFmtId="0" fontId="0" fillId="0" borderId="19" xfId="0" applyBorder="1"/>
    <xf numFmtId="0" fontId="0" fillId="0" borderId="20" xfId="0" applyBorder="1"/>
    <xf numFmtId="0" fontId="21" fillId="0" borderId="0" xfId="0" applyFont="1"/>
    <xf numFmtId="0" fontId="16" fillId="6" borderId="4" xfId="0" applyFont="1" applyFill="1" applyBorder="1" applyAlignment="1">
      <alignment horizontal="right" vertical="center" wrapText="1"/>
    </xf>
    <xf numFmtId="0" fontId="6" fillId="0" borderId="0" xfId="0" applyFont="1" applyAlignment="1">
      <alignment horizontal="center" vertical="top" wrapText="1"/>
    </xf>
    <xf numFmtId="0" fontId="5" fillId="0" borderId="0" xfId="0" applyFont="1" applyAlignment="1">
      <alignment horizontal="center" vertical="top" wrapText="1"/>
    </xf>
    <xf numFmtId="164" fontId="3" fillId="3" borderId="1" xfId="0" applyNumberFormat="1" applyFont="1" applyFill="1" applyBorder="1" applyAlignment="1" applyProtection="1">
      <alignment horizontal="left" vertical="center"/>
      <protection locked="0"/>
    </xf>
    <xf numFmtId="0" fontId="7" fillId="3" borderId="1" xfId="0" applyFont="1" applyFill="1" applyBorder="1" applyAlignment="1" applyProtection="1">
      <alignment horizontal="left" vertical="center"/>
      <protection locked="0"/>
    </xf>
    <xf numFmtId="0" fontId="7" fillId="3" borderId="2" xfId="0" applyFont="1" applyFill="1" applyBorder="1" applyAlignment="1" applyProtection="1">
      <alignment horizontal="left" vertical="center"/>
      <protection locked="0"/>
    </xf>
    <xf numFmtId="0" fontId="7" fillId="3" borderId="3" xfId="0" applyFont="1" applyFill="1" applyBorder="1" applyAlignment="1" applyProtection="1">
      <alignment horizontal="left" vertical="center"/>
      <protection locked="0"/>
    </xf>
    <xf numFmtId="0" fontId="5" fillId="5" borderId="0" xfId="0" applyFont="1" applyFill="1" applyAlignment="1">
      <alignment horizontal="center" vertical="top" wrapText="1"/>
    </xf>
  </cellXfs>
  <cellStyles count="2">
    <cellStyle name="Komma" xfId="1" builtinId="3"/>
    <cellStyle name="Standard" xfId="0" builtinId="0"/>
  </cellStyles>
  <dxfs count="2"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9525</xdr:rowOff>
    </xdr:from>
    <xdr:to>
      <xdr:col>2</xdr:col>
      <xdr:colOff>60002</xdr:colOff>
      <xdr:row>1</xdr:row>
      <xdr:rowOff>0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66566E0F-7B14-4DEC-BFE4-CF8C056218E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947" t="37325" r="23806" b="29577"/>
        <a:stretch/>
      </xdr:blipFill>
      <xdr:spPr>
        <a:xfrm>
          <a:off x="57150" y="9525"/>
          <a:ext cx="1763919" cy="473075"/>
        </a:xfrm>
        <a:prstGeom prst="rect">
          <a:avLst/>
        </a:prstGeom>
      </xdr:spPr>
    </xdr:pic>
    <xdr:clientData/>
  </xdr:twoCellAnchor>
  <xdr:twoCellAnchor>
    <xdr:from>
      <xdr:col>6</xdr:col>
      <xdr:colOff>1361805</xdr:colOff>
      <xdr:row>9</xdr:row>
      <xdr:rowOff>502248</xdr:rowOff>
    </xdr:from>
    <xdr:to>
      <xdr:col>7</xdr:col>
      <xdr:colOff>93133</xdr:colOff>
      <xdr:row>11</xdr:row>
      <xdr:rowOff>59266</xdr:rowOff>
    </xdr:to>
    <xdr:sp macro="" textlink="">
      <xdr:nvSpPr>
        <xdr:cNvPr id="74" name="Textfeld 73">
          <a:extLst>
            <a:ext uri="{FF2B5EF4-FFF2-40B4-BE49-F238E27FC236}">
              <a16:creationId xmlns:a16="http://schemas.microsoft.com/office/drawing/2014/main" id="{9D513359-AA9C-4C09-86C4-C77A20B629EB}"/>
            </a:ext>
          </a:extLst>
        </xdr:cNvPr>
        <xdr:cNvSpPr txBox="1"/>
      </xdr:nvSpPr>
      <xdr:spPr>
        <a:xfrm>
          <a:off x="9633738" y="2932181"/>
          <a:ext cx="145262" cy="32748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e-CH" sz="1600" b="1">
              <a:solidFill>
                <a:srgbClr val="FF0000"/>
              </a:solidFill>
            </a:rPr>
            <a:t>i</a:t>
          </a:r>
        </a:p>
      </xdr:txBody>
    </xdr:sp>
    <xdr:clientData/>
  </xdr:twoCellAnchor>
  <xdr:twoCellAnchor>
    <xdr:from>
      <xdr:col>7</xdr:col>
      <xdr:colOff>1489560</xdr:colOff>
      <xdr:row>9</xdr:row>
      <xdr:rowOff>505693</xdr:rowOff>
    </xdr:from>
    <xdr:to>
      <xdr:col>8</xdr:col>
      <xdr:colOff>67734</xdr:colOff>
      <xdr:row>11</xdr:row>
      <xdr:rowOff>33867</xdr:rowOff>
    </xdr:to>
    <xdr:sp macro="" textlink="">
      <xdr:nvSpPr>
        <xdr:cNvPr id="75" name="Textfeld 74">
          <a:extLst>
            <a:ext uri="{FF2B5EF4-FFF2-40B4-BE49-F238E27FC236}">
              <a16:creationId xmlns:a16="http://schemas.microsoft.com/office/drawing/2014/main" id="{A075C3D1-F833-4FB7-ADBE-8C2825D2C247}"/>
            </a:ext>
          </a:extLst>
        </xdr:cNvPr>
        <xdr:cNvSpPr txBox="1"/>
      </xdr:nvSpPr>
      <xdr:spPr>
        <a:xfrm>
          <a:off x="11175427" y="2935626"/>
          <a:ext cx="76774" cy="2986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e-CH" sz="1600" b="1">
              <a:solidFill>
                <a:srgbClr val="FF0000"/>
              </a:solidFill>
            </a:rPr>
            <a:t>i</a:t>
          </a:r>
        </a:p>
      </xdr:txBody>
    </xdr:sp>
    <xdr:clientData/>
  </xdr:twoCellAnchor>
  <xdr:twoCellAnchor>
    <xdr:from>
      <xdr:col>3</xdr:col>
      <xdr:colOff>524934</xdr:colOff>
      <xdr:row>3</xdr:row>
      <xdr:rowOff>186267</xdr:rowOff>
    </xdr:from>
    <xdr:to>
      <xdr:col>3</xdr:col>
      <xdr:colOff>636330</xdr:colOff>
      <xdr:row>5</xdr:row>
      <xdr:rowOff>5753</xdr:rowOff>
    </xdr:to>
    <xdr:sp macro="" textlink="">
      <xdr:nvSpPr>
        <xdr:cNvPr id="4" name="Textfeld 3">
          <a:extLst>
            <a:ext uri="{FF2B5EF4-FFF2-40B4-BE49-F238E27FC236}">
              <a16:creationId xmlns:a16="http://schemas.microsoft.com/office/drawing/2014/main" id="{69300D9D-15B8-4351-979D-9DFD38349B28}"/>
            </a:ext>
          </a:extLst>
        </xdr:cNvPr>
        <xdr:cNvSpPr txBox="1"/>
      </xdr:nvSpPr>
      <xdr:spPr>
        <a:xfrm>
          <a:off x="5147734" y="1202267"/>
          <a:ext cx="111396" cy="31055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e-CH" sz="1600" b="1">
              <a:solidFill>
                <a:srgbClr val="FF0000"/>
              </a:solidFill>
            </a:rPr>
            <a:t>i</a:t>
          </a:r>
        </a:p>
      </xdr:txBody>
    </xdr:sp>
    <xdr:clientData/>
  </xdr:twoCellAnchor>
  <xdr:twoCellAnchor editAs="oneCell">
    <xdr:from>
      <xdr:col>6</xdr:col>
      <xdr:colOff>746760</xdr:colOff>
      <xdr:row>57</xdr:row>
      <xdr:rowOff>30481</xdr:rowOff>
    </xdr:from>
    <xdr:to>
      <xdr:col>7</xdr:col>
      <xdr:colOff>1109481</xdr:colOff>
      <xdr:row>64</xdr:row>
      <xdr:rowOff>106681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id="{A96E2375-2261-4D37-A527-E205838047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298180" y="12245341"/>
          <a:ext cx="1772421" cy="1356360"/>
        </a:xfrm>
        <a:prstGeom prst="rect">
          <a:avLst/>
        </a:prstGeom>
      </xdr:spPr>
    </xdr:pic>
    <xdr:clientData/>
  </xdr:twoCellAnchor>
  <xdr:twoCellAnchor editAs="oneCell">
    <xdr:from>
      <xdr:col>6</xdr:col>
      <xdr:colOff>647700</xdr:colOff>
      <xdr:row>65</xdr:row>
      <xdr:rowOff>68580</xdr:rowOff>
    </xdr:from>
    <xdr:to>
      <xdr:col>7</xdr:col>
      <xdr:colOff>1440180</xdr:colOff>
      <xdr:row>72</xdr:row>
      <xdr:rowOff>140636</xdr:rowOff>
    </xdr:to>
    <xdr:pic>
      <xdr:nvPicPr>
        <xdr:cNvPr id="6" name="Grafik 5">
          <a:extLst>
            <a:ext uri="{FF2B5EF4-FFF2-40B4-BE49-F238E27FC236}">
              <a16:creationId xmlns:a16="http://schemas.microsoft.com/office/drawing/2014/main" id="{C678A39B-A272-42D6-B3B3-E0E90D5D38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199120" y="13746480"/>
          <a:ext cx="2202180" cy="1352216"/>
        </a:xfrm>
        <a:prstGeom prst="rect">
          <a:avLst/>
        </a:prstGeom>
      </xdr:spPr>
    </xdr:pic>
    <xdr:clientData/>
  </xdr:twoCellAnchor>
  <xdr:twoCellAnchor editAs="oneCell">
    <xdr:from>
      <xdr:col>7</xdr:col>
      <xdr:colOff>95251</xdr:colOff>
      <xdr:row>74</xdr:row>
      <xdr:rowOff>58595</xdr:rowOff>
    </xdr:from>
    <xdr:to>
      <xdr:col>8</xdr:col>
      <xdr:colOff>316231</xdr:colOff>
      <xdr:row>88</xdr:row>
      <xdr:rowOff>131858</xdr:rowOff>
    </xdr:to>
    <xdr:pic>
      <xdr:nvPicPr>
        <xdr:cNvPr id="7" name="Grafik 6">
          <a:extLst>
            <a:ext uri="{FF2B5EF4-FFF2-40B4-BE49-F238E27FC236}">
              <a16:creationId xmlns:a16="http://schemas.microsoft.com/office/drawing/2014/main" id="{06A406FB-DC2D-416C-BF80-921E6F62F5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881111" y="15405275"/>
          <a:ext cx="1722120" cy="2633583"/>
        </a:xfrm>
        <a:prstGeom prst="rect">
          <a:avLst/>
        </a:prstGeom>
      </xdr:spPr>
    </xdr:pic>
    <xdr:clientData/>
  </xdr:twoCellAnchor>
  <xdr:twoCellAnchor editAs="oneCell">
    <xdr:from>
      <xdr:col>6</xdr:col>
      <xdr:colOff>681583</xdr:colOff>
      <xdr:row>115</xdr:row>
      <xdr:rowOff>152400</xdr:rowOff>
    </xdr:from>
    <xdr:to>
      <xdr:col>8</xdr:col>
      <xdr:colOff>594855</xdr:colOff>
      <xdr:row>126</xdr:row>
      <xdr:rowOff>46054</xdr:rowOff>
    </xdr:to>
    <xdr:pic>
      <xdr:nvPicPr>
        <xdr:cNvPr id="8" name="Grafik 7">
          <a:extLst>
            <a:ext uri="{FF2B5EF4-FFF2-40B4-BE49-F238E27FC236}">
              <a16:creationId xmlns:a16="http://schemas.microsoft.com/office/drawing/2014/main" id="{CD0C7C43-A527-4726-BB86-48EC3C57D0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233003" y="23042880"/>
          <a:ext cx="2824112" cy="1905334"/>
        </a:xfrm>
        <a:prstGeom prst="rect">
          <a:avLst/>
        </a:prstGeom>
      </xdr:spPr>
    </xdr:pic>
    <xdr:clientData/>
  </xdr:twoCellAnchor>
  <xdr:twoCellAnchor editAs="oneCell">
    <xdr:from>
      <xdr:col>6</xdr:col>
      <xdr:colOff>777240</xdr:colOff>
      <xdr:row>89</xdr:row>
      <xdr:rowOff>169038</xdr:rowOff>
    </xdr:from>
    <xdr:to>
      <xdr:col>8</xdr:col>
      <xdr:colOff>442428</xdr:colOff>
      <xdr:row>100</xdr:row>
      <xdr:rowOff>38441</xdr:rowOff>
    </xdr:to>
    <xdr:pic>
      <xdr:nvPicPr>
        <xdr:cNvPr id="9" name="Grafik 8">
          <a:extLst>
            <a:ext uri="{FF2B5EF4-FFF2-40B4-BE49-F238E27FC236}">
              <a16:creationId xmlns:a16="http://schemas.microsoft.com/office/drawing/2014/main" id="{73320023-3B9F-4EC3-9E0A-2D108509F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8328660" y="18281778"/>
          <a:ext cx="2576028" cy="1881083"/>
        </a:xfrm>
        <a:prstGeom prst="rect">
          <a:avLst/>
        </a:prstGeom>
      </xdr:spPr>
    </xdr:pic>
    <xdr:clientData/>
  </xdr:twoCellAnchor>
  <xdr:twoCellAnchor editAs="oneCell">
    <xdr:from>
      <xdr:col>7</xdr:col>
      <xdr:colOff>22861</xdr:colOff>
      <xdr:row>100</xdr:row>
      <xdr:rowOff>160020</xdr:rowOff>
    </xdr:from>
    <xdr:to>
      <xdr:col>7</xdr:col>
      <xdr:colOff>1341121</xdr:colOff>
      <xdr:row>114</xdr:row>
      <xdr:rowOff>35763</xdr:rowOff>
    </xdr:to>
    <xdr:pic>
      <xdr:nvPicPr>
        <xdr:cNvPr id="10" name="Grafik 9">
          <a:extLst>
            <a:ext uri="{FF2B5EF4-FFF2-40B4-BE49-F238E27FC236}">
              <a16:creationId xmlns:a16="http://schemas.microsoft.com/office/drawing/2014/main" id="{778102C5-DD08-4D8C-84F4-E1EAAACB85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8808721" y="20307300"/>
          <a:ext cx="1318260" cy="2436063"/>
        </a:xfrm>
        <a:prstGeom prst="rect">
          <a:avLst/>
        </a:prstGeom>
      </xdr:spPr>
    </xdr:pic>
    <xdr:clientData/>
  </xdr:twoCellAnchor>
  <xdr:twoCellAnchor editAs="oneCell">
    <xdr:from>
      <xdr:col>6</xdr:col>
      <xdr:colOff>666951</xdr:colOff>
      <xdr:row>128</xdr:row>
      <xdr:rowOff>83820</xdr:rowOff>
    </xdr:from>
    <xdr:to>
      <xdr:col>8</xdr:col>
      <xdr:colOff>1044462</xdr:colOff>
      <xdr:row>140</xdr:row>
      <xdr:rowOff>160381</xdr:rowOff>
    </xdr:to>
    <xdr:pic>
      <xdr:nvPicPr>
        <xdr:cNvPr id="11" name="Grafik 10">
          <a:extLst>
            <a:ext uri="{FF2B5EF4-FFF2-40B4-BE49-F238E27FC236}">
              <a16:creationId xmlns:a16="http://schemas.microsoft.com/office/drawing/2014/main" id="{3729B3DE-2F2A-4B87-80B4-351FAFB101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8218371" y="25351740"/>
          <a:ext cx="3288351" cy="2271121"/>
        </a:xfrm>
        <a:prstGeom prst="rect">
          <a:avLst/>
        </a:prstGeom>
      </xdr:spPr>
    </xdr:pic>
    <xdr:clientData/>
  </xdr:twoCellAnchor>
  <xdr:twoCellAnchor editAs="oneCell">
    <xdr:from>
      <xdr:col>6</xdr:col>
      <xdr:colOff>181076</xdr:colOff>
      <xdr:row>44</xdr:row>
      <xdr:rowOff>83820</xdr:rowOff>
    </xdr:from>
    <xdr:to>
      <xdr:col>7</xdr:col>
      <xdr:colOff>1043940</xdr:colOff>
      <xdr:row>56</xdr:row>
      <xdr:rowOff>109760</xdr:rowOff>
    </xdr:to>
    <xdr:pic>
      <xdr:nvPicPr>
        <xdr:cNvPr id="12" name="Grafik 11">
          <a:extLst>
            <a:ext uri="{FF2B5EF4-FFF2-40B4-BE49-F238E27FC236}">
              <a16:creationId xmlns:a16="http://schemas.microsoft.com/office/drawing/2014/main" id="{CAC0E0E0-BDD1-40F7-96A3-87B198EF28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7732496" y="9921240"/>
          <a:ext cx="2272564" cy="22205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A7ADBD-E679-408E-B20B-6E5157020220}">
  <sheetPr>
    <pageSetUpPr fitToPage="1"/>
  </sheetPr>
  <dimension ref="A1:W142"/>
  <sheetViews>
    <sheetView tabSelected="1" zoomScale="90" zoomScaleNormal="90" workbookViewId="0">
      <selection activeCell="C7" sqref="C7:D7"/>
    </sheetView>
  </sheetViews>
  <sheetFormatPr baseColWidth="10" defaultColWidth="11.44140625" defaultRowHeight="14.4" outlineLevelCol="1" x14ac:dyDescent="0.3"/>
  <cols>
    <col min="1" max="1" width="5.109375" customWidth="1"/>
    <col min="2" max="2" width="20.6640625" customWidth="1"/>
    <col min="3" max="3" width="41.6640625" customWidth="1"/>
    <col min="4" max="4" width="9.44140625" customWidth="1"/>
    <col min="5" max="5" width="34.5546875" bestFit="1" customWidth="1"/>
    <col min="6" max="6" width="9.109375" customWidth="1"/>
    <col min="7" max="7" width="20.5546875" customWidth="1"/>
    <col min="8" max="8" width="21.88671875" customWidth="1"/>
    <col min="9" max="9" width="22" customWidth="1"/>
    <col min="10" max="10" width="33.44140625" customWidth="1"/>
    <col min="11" max="22" width="11.44140625" hidden="1" customWidth="1" outlineLevel="1"/>
    <col min="23" max="23" width="11.44140625" collapsed="1"/>
  </cols>
  <sheetData>
    <row r="1" spans="1:22" ht="37.950000000000003" customHeight="1" thickBot="1" x14ac:dyDescent="0.7">
      <c r="A1" s="1"/>
      <c r="B1" s="1"/>
      <c r="C1" s="58" t="s">
        <v>24</v>
      </c>
      <c r="D1" s="59"/>
      <c r="E1" s="59"/>
      <c r="F1" s="25"/>
      <c r="G1" s="2"/>
      <c r="H1" s="2"/>
      <c r="I1" s="2"/>
      <c r="J1" s="2"/>
    </row>
    <row r="2" spans="1:22" ht="31.2" customHeight="1" x14ac:dyDescent="0.65">
      <c r="A2" s="1"/>
      <c r="B2" s="1"/>
      <c r="C2" s="64" t="s">
        <v>25</v>
      </c>
      <c r="D2" s="64"/>
      <c r="E2" s="64"/>
      <c r="F2" s="25"/>
      <c r="G2" s="32" t="s">
        <v>28</v>
      </c>
      <c r="H2" s="33"/>
      <c r="I2" s="33"/>
      <c r="J2" s="34"/>
    </row>
    <row r="3" spans="1:22" ht="19.5" customHeight="1" x14ac:dyDescent="0.65">
      <c r="A3" s="11" t="s">
        <v>20</v>
      </c>
      <c r="B3" s="11"/>
      <c r="C3" s="61"/>
      <c r="D3" s="61"/>
      <c r="E3" s="25"/>
      <c r="F3" s="25"/>
      <c r="G3" s="39" t="s">
        <v>29</v>
      </c>
      <c r="H3" s="35"/>
      <c r="I3" s="35"/>
      <c r="J3" s="36"/>
    </row>
    <row r="4" spans="1:22" ht="19.5" customHeight="1" thickBot="1" x14ac:dyDescent="0.7">
      <c r="A4" s="11" t="s">
        <v>26</v>
      </c>
      <c r="B4" s="11"/>
      <c r="C4" s="61"/>
      <c r="D4" s="61"/>
      <c r="E4" s="25"/>
      <c r="F4" s="25"/>
      <c r="G4" s="40" t="s">
        <v>56</v>
      </c>
      <c r="H4" s="37"/>
      <c r="I4" s="37"/>
      <c r="J4" s="38"/>
    </row>
    <row r="5" spans="1:22" s="10" customFormat="1" ht="19.5" customHeight="1" x14ac:dyDescent="0.45">
      <c r="A5" s="11" t="s">
        <v>0</v>
      </c>
      <c r="B5" s="11"/>
      <c r="C5" s="61"/>
      <c r="D5" s="61"/>
      <c r="E5" s="9"/>
      <c r="F5" s="9"/>
      <c r="G5" s="9"/>
      <c r="H5" s="9"/>
      <c r="I5" s="9"/>
      <c r="J5" s="9"/>
    </row>
    <row r="6" spans="1:22" s="10" customFormat="1" ht="19.5" customHeight="1" x14ac:dyDescent="0.45">
      <c r="A6" s="11" t="s">
        <v>1</v>
      </c>
      <c r="B6" s="11"/>
      <c r="C6" s="61"/>
      <c r="D6" s="61"/>
      <c r="E6" s="9"/>
      <c r="F6" s="9"/>
      <c r="G6" s="9"/>
      <c r="H6" s="9"/>
      <c r="I6" s="9"/>
      <c r="J6" s="9"/>
    </row>
    <row r="7" spans="1:22" s="10" customFormat="1" ht="19.5" customHeight="1" x14ac:dyDescent="0.45">
      <c r="A7" s="11" t="s">
        <v>22</v>
      </c>
      <c r="B7" s="11"/>
      <c r="C7" s="62"/>
      <c r="D7" s="63"/>
      <c r="E7" s="9"/>
      <c r="F7" s="9"/>
      <c r="G7" s="9"/>
      <c r="H7" s="9"/>
      <c r="I7" s="9"/>
      <c r="J7" s="9"/>
    </row>
    <row r="8" spans="1:22" ht="19.5" customHeight="1" x14ac:dyDescent="0.65">
      <c r="A8" s="12" t="s">
        <v>9</v>
      </c>
      <c r="B8" s="13"/>
      <c r="C8" s="60"/>
      <c r="D8" s="60"/>
      <c r="E8" s="29" t="s">
        <v>57</v>
      </c>
      <c r="F8" s="3"/>
      <c r="G8" s="19"/>
      <c r="H8" s="14"/>
      <c r="I8" s="14">
        <f>SUM(N11:N40)</f>
        <v>0</v>
      </c>
      <c r="J8" s="14">
        <f>SUM(V11:V41)</f>
        <v>0</v>
      </c>
    </row>
    <row r="9" spans="1:22" ht="30" customHeight="1" x14ac:dyDescent="0.65">
      <c r="A9" s="8"/>
      <c r="B9" s="8"/>
      <c r="C9" s="8"/>
      <c r="D9" s="3"/>
      <c r="E9" s="3"/>
      <c r="F9" s="57" t="s">
        <v>27</v>
      </c>
      <c r="G9" s="57"/>
      <c r="H9" s="57"/>
      <c r="I9" s="57"/>
      <c r="J9" s="31" t="str">
        <f>IF(AND(I8&lt;=15,I8&gt;0.09),(J8*20)+25,(IF(I8&gt;30,J8*WE16,IF(I8&lt;1,"",J8*18))))</f>
        <v/>
      </c>
    </row>
    <row r="10" spans="1:22" s="5" customFormat="1" ht="46.5" customHeight="1" x14ac:dyDescent="0.3">
      <c r="A10" s="4" t="s">
        <v>8</v>
      </c>
      <c r="B10" s="22" t="s">
        <v>4</v>
      </c>
      <c r="C10" s="22" t="s">
        <v>5</v>
      </c>
      <c r="D10" s="23" t="s">
        <v>6</v>
      </c>
      <c r="E10" s="22" t="s">
        <v>7</v>
      </c>
      <c r="F10" s="22" t="s">
        <v>2</v>
      </c>
      <c r="G10" s="22" t="s">
        <v>3</v>
      </c>
      <c r="H10" s="24" t="s">
        <v>19</v>
      </c>
      <c r="I10" s="24" t="s">
        <v>21</v>
      </c>
      <c r="J10" s="30" t="s">
        <v>23</v>
      </c>
      <c r="K10" s="16" t="s">
        <v>14</v>
      </c>
      <c r="L10" s="16" t="s">
        <v>15</v>
      </c>
      <c r="M10" s="26" t="s">
        <v>13</v>
      </c>
      <c r="N10" s="14" t="s">
        <v>10</v>
      </c>
      <c r="O10" s="16" t="s">
        <v>11</v>
      </c>
      <c r="P10" s="16" t="s">
        <v>4</v>
      </c>
      <c r="Q10" s="16" t="s">
        <v>5</v>
      </c>
      <c r="R10" s="16" t="s">
        <v>6</v>
      </c>
      <c r="S10" s="16" t="s">
        <v>7</v>
      </c>
      <c r="T10" s="16" t="s">
        <v>17</v>
      </c>
      <c r="U10" s="16" t="s">
        <v>18</v>
      </c>
      <c r="V10" s="17" t="s">
        <v>12</v>
      </c>
    </row>
    <row r="11" spans="1:22" x14ac:dyDescent="0.3">
      <c r="A11" s="6">
        <v>1</v>
      </c>
      <c r="B11" s="7"/>
      <c r="C11" s="7"/>
      <c r="D11" s="7"/>
      <c r="E11" s="7"/>
      <c r="F11" s="21"/>
      <c r="G11" s="20"/>
      <c r="H11" s="20"/>
      <c r="I11" s="20"/>
      <c r="J11" s="21"/>
      <c r="K11" s="16">
        <f>IF(H11&gt;G11,IF(H11&gt;1000,H11,H11),(IF(G11&gt;1000,G11,G11)))</f>
        <v>0</v>
      </c>
      <c r="L11" s="16">
        <f>IF(G11&gt;H11,IF(G11&gt;1000,H11,H11),(IF(H11&gt;1000,G11,G11)))</f>
        <v>0</v>
      </c>
      <c r="M11" s="16">
        <f>IF(K11&gt;1000,K11,IF(L11&lt;300,1000,K11))</f>
        <v>1000</v>
      </c>
      <c r="N11" s="15">
        <f>(((M11+I11)*L11)/1000000)*F11</f>
        <v>0</v>
      </c>
      <c r="O11" s="15" t="str">
        <f>IF(F11&lt;1,"",IF((N11/F11)&lt;1,1,IF((N11/F11)&gt;1.999,"",0.5)))</f>
        <v/>
      </c>
      <c r="P11" s="15" t="str">
        <f>IF(B11="Acier intérieure",0.5,IF(B11="Acier extérieure",1.5,IF(B11="zingué avec antirouille",1.5,IF(B11="zingué sans antirouille",0.5,""))))</f>
        <v/>
      </c>
      <c r="Q11" s="15" t="str">
        <f>IF(C11="format du corps d'un c'ôté (L x l x circonf.)",2,IF(C11="tôle des deux côtés (Lxl)",0.75,IF(C11="format du corps des deux côtés (L x l x circonf.)",2.75,"")))</f>
        <v/>
      </c>
      <c r="R11" s="15" t="str">
        <f>IF(D11="50-99kg",1,IF(D11="100-149kg",1.5,IF(D11="150-199kg",2,IF(D11="&gt;200-250",2,""))))</f>
        <v/>
      </c>
      <c r="S11" s="15" t="str">
        <f>IF(E11="enlever la vieille couleur",1,IF(E11="matériel brut - enlever film de protection",0.25,""))</f>
        <v/>
      </c>
      <c r="T11" s="15" t="str">
        <f>IF(G11&gt;6500,0.75,"")</f>
        <v/>
      </c>
      <c r="U11" s="15" t="str">
        <f>IF(I11&gt;500,0.75,"")</f>
        <v/>
      </c>
      <c r="V11" s="15">
        <f>N11*(1+(SUM(O11:U11)))</f>
        <v>0</v>
      </c>
    </row>
    <row r="12" spans="1:22" x14ac:dyDescent="0.3">
      <c r="A12" s="6">
        <v>2</v>
      </c>
      <c r="B12" s="7"/>
      <c r="C12" s="7"/>
      <c r="D12" s="7"/>
      <c r="E12" s="7"/>
      <c r="F12" s="21"/>
      <c r="G12" s="20"/>
      <c r="H12" s="20"/>
      <c r="I12" s="20"/>
      <c r="J12" s="21"/>
      <c r="K12" s="16">
        <f t="shared" ref="K12:K40" si="0">IF(H12&gt;G12,IF(H12&gt;1000,H12,H12),(IF(G12&gt;1000,G12,G12)))</f>
        <v>0</v>
      </c>
      <c r="L12" s="16">
        <f t="shared" ref="L12:L40" si="1">IF(G12&gt;H12,IF(G12&gt;1000,H12,H12),(IF(H12&gt;1000,G12,G12)))</f>
        <v>0</v>
      </c>
      <c r="M12" s="16">
        <f t="shared" ref="M12:M40" si="2">IF(K12&gt;1000,K12,IF(L12&lt;300,1000,K12))</f>
        <v>1000</v>
      </c>
      <c r="N12" s="15">
        <f t="shared" ref="N12:N40" si="3">(((M12+I12)*L12)/1000000)*F12</f>
        <v>0</v>
      </c>
      <c r="O12" s="15" t="str">
        <f t="shared" ref="O12:O40" si="4">IF(F12&lt;1,"",IF((N12/F12)&lt;1,1,IF((N12/F12)&gt;1.999,"",0.5)))</f>
        <v/>
      </c>
      <c r="P12" s="15" t="str">
        <f t="shared" ref="P12:P40" si="5">IF(B12="Acier intérieure",0.5,IF(B12="Acier extérieure",1.5,IF(B12="zingué avec antirouille",1.5,IF(B12="zingué sans antirouille",0.5,""))))</f>
        <v/>
      </c>
      <c r="Q12" s="15" t="str">
        <f t="shared" ref="Q12:Q40" si="6">IF(C12="format du corps d'un c'ôté (L x l x circonf.)",2,IF(C12="tôle des deux côtés (Lxl)",0.75,IF(C12="format du corps des deux côtés (L x l x circonf.)",2.75,"")))</f>
        <v/>
      </c>
      <c r="R12" s="15" t="str">
        <f t="shared" ref="R12:R40" si="7">IF(D12="50-99kg",1,IF(D12="100-149kg",1.5,IF(D12="150-199kg",2,IF(D12="&gt;200-250",2,""))))</f>
        <v/>
      </c>
      <c r="S12" s="15" t="str">
        <f t="shared" ref="S12:S40" si="8">IF(E12="enlever la vieille couleur",1,IF(E12="matériel brut - enlever film de protection",0.25,""))</f>
        <v/>
      </c>
      <c r="T12" s="15" t="str">
        <f t="shared" ref="T12:T40" si="9">IF(G12&gt;6500,0.75,"")</f>
        <v/>
      </c>
      <c r="U12" s="15" t="str">
        <f t="shared" ref="U12:U40" si="10">IF(I12&gt;500,0.75,"")</f>
        <v/>
      </c>
      <c r="V12" s="15">
        <f t="shared" ref="V12:V40" si="11">N12*(1+(SUM(O12:U12)))</f>
        <v>0</v>
      </c>
    </row>
    <row r="13" spans="1:22" x14ac:dyDescent="0.3">
      <c r="A13" s="6">
        <v>3</v>
      </c>
      <c r="B13" s="7"/>
      <c r="C13" s="7"/>
      <c r="D13" s="7"/>
      <c r="E13" s="7"/>
      <c r="F13" s="21"/>
      <c r="G13" s="20"/>
      <c r="H13" s="20"/>
      <c r="I13" s="20"/>
      <c r="J13" s="21"/>
      <c r="K13" s="16">
        <f t="shared" si="0"/>
        <v>0</v>
      </c>
      <c r="L13" s="16">
        <f t="shared" si="1"/>
        <v>0</v>
      </c>
      <c r="M13" s="16">
        <f t="shared" si="2"/>
        <v>1000</v>
      </c>
      <c r="N13" s="15">
        <f t="shared" si="3"/>
        <v>0</v>
      </c>
      <c r="O13" s="15" t="str">
        <f t="shared" si="4"/>
        <v/>
      </c>
      <c r="P13" s="15" t="str">
        <f t="shared" si="5"/>
        <v/>
      </c>
      <c r="Q13" s="15" t="str">
        <f t="shared" si="6"/>
        <v/>
      </c>
      <c r="R13" s="15" t="str">
        <f t="shared" si="7"/>
        <v/>
      </c>
      <c r="S13" s="15" t="str">
        <f t="shared" si="8"/>
        <v/>
      </c>
      <c r="T13" s="15" t="str">
        <f t="shared" si="9"/>
        <v/>
      </c>
      <c r="U13" s="15" t="str">
        <f t="shared" si="10"/>
        <v/>
      </c>
      <c r="V13" s="15">
        <f t="shared" si="11"/>
        <v>0</v>
      </c>
    </row>
    <row r="14" spans="1:22" x14ac:dyDescent="0.3">
      <c r="A14" s="6">
        <v>4</v>
      </c>
      <c r="B14" s="7"/>
      <c r="C14" s="7"/>
      <c r="D14" s="7"/>
      <c r="E14" s="7"/>
      <c r="F14" s="21"/>
      <c r="G14" s="20"/>
      <c r="H14" s="20"/>
      <c r="I14" s="20"/>
      <c r="J14" s="21"/>
      <c r="K14" s="16">
        <f t="shared" si="0"/>
        <v>0</v>
      </c>
      <c r="L14" s="16">
        <f t="shared" si="1"/>
        <v>0</v>
      </c>
      <c r="M14" s="16">
        <f t="shared" si="2"/>
        <v>1000</v>
      </c>
      <c r="N14" s="15">
        <f t="shared" si="3"/>
        <v>0</v>
      </c>
      <c r="O14" s="15" t="str">
        <f t="shared" si="4"/>
        <v/>
      </c>
      <c r="P14" s="15" t="str">
        <f t="shared" si="5"/>
        <v/>
      </c>
      <c r="Q14" s="15" t="str">
        <f t="shared" si="6"/>
        <v/>
      </c>
      <c r="R14" s="15" t="str">
        <f t="shared" si="7"/>
        <v/>
      </c>
      <c r="S14" s="15" t="str">
        <f t="shared" si="8"/>
        <v/>
      </c>
      <c r="T14" s="15" t="str">
        <f t="shared" si="9"/>
        <v/>
      </c>
      <c r="U14" s="15" t="str">
        <f t="shared" si="10"/>
        <v/>
      </c>
      <c r="V14" s="15">
        <f t="shared" si="11"/>
        <v>0</v>
      </c>
    </row>
    <row r="15" spans="1:22" x14ac:dyDescent="0.3">
      <c r="A15" s="6">
        <v>5</v>
      </c>
      <c r="B15" s="7"/>
      <c r="C15" s="7"/>
      <c r="D15" s="7"/>
      <c r="E15" s="7"/>
      <c r="F15" s="21"/>
      <c r="G15" s="20"/>
      <c r="H15" s="20"/>
      <c r="I15" s="20"/>
      <c r="J15" s="21"/>
      <c r="K15" s="16">
        <f t="shared" si="0"/>
        <v>0</v>
      </c>
      <c r="L15" s="16">
        <f t="shared" si="1"/>
        <v>0</v>
      </c>
      <c r="M15" s="16">
        <f t="shared" si="2"/>
        <v>1000</v>
      </c>
      <c r="N15" s="15">
        <f t="shared" si="3"/>
        <v>0</v>
      </c>
      <c r="O15" s="15" t="str">
        <f t="shared" si="4"/>
        <v/>
      </c>
      <c r="P15" s="15" t="str">
        <f t="shared" si="5"/>
        <v/>
      </c>
      <c r="Q15" s="15" t="str">
        <f t="shared" si="6"/>
        <v/>
      </c>
      <c r="R15" s="15" t="str">
        <f t="shared" si="7"/>
        <v/>
      </c>
      <c r="S15" s="15" t="str">
        <f t="shared" si="8"/>
        <v/>
      </c>
      <c r="T15" s="15" t="str">
        <f t="shared" si="9"/>
        <v/>
      </c>
      <c r="U15" s="15" t="str">
        <f t="shared" si="10"/>
        <v/>
      </c>
      <c r="V15" s="15">
        <f t="shared" si="11"/>
        <v>0</v>
      </c>
    </row>
    <row r="16" spans="1:22" x14ac:dyDescent="0.3">
      <c r="A16" s="6">
        <v>6</v>
      </c>
      <c r="B16" s="7"/>
      <c r="C16" s="7"/>
      <c r="D16" s="7"/>
      <c r="E16" s="7"/>
      <c r="F16" s="21"/>
      <c r="G16" s="20"/>
      <c r="H16" s="20"/>
      <c r="I16" s="20"/>
      <c r="J16" s="21"/>
      <c r="K16" s="16">
        <f t="shared" si="0"/>
        <v>0</v>
      </c>
      <c r="L16" s="16">
        <f t="shared" si="1"/>
        <v>0</v>
      </c>
      <c r="M16" s="16">
        <f t="shared" si="2"/>
        <v>1000</v>
      </c>
      <c r="N16" s="15">
        <f t="shared" si="3"/>
        <v>0</v>
      </c>
      <c r="O16" s="15" t="str">
        <f t="shared" si="4"/>
        <v/>
      </c>
      <c r="P16" s="15" t="str">
        <f t="shared" si="5"/>
        <v/>
      </c>
      <c r="Q16" s="15" t="str">
        <f t="shared" si="6"/>
        <v/>
      </c>
      <c r="R16" s="15" t="str">
        <f t="shared" si="7"/>
        <v/>
      </c>
      <c r="S16" s="15" t="str">
        <f t="shared" si="8"/>
        <v/>
      </c>
      <c r="T16" s="15" t="str">
        <f t="shared" si="9"/>
        <v/>
      </c>
      <c r="U16" s="15" t="str">
        <f t="shared" si="10"/>
        <v/>
      </c>
      <c r="V16" s="15">
        <f t="shared" si="11"/>
        <v>0</v>
      </c>
    </row>
    <row r="17" spans="1:22" x14ac:dyDescent="0.3">
      <c r="A17" s="6">
        <v>7</v>
      </c>
      <c r="B17" s="7"/>
      <c r="C17" s="7"/>
      <c r="D17" s="7"/>
      <c r="E17" s="7"/>
      <c r="F17" s="21"/>
      <c r="G17" s="20"/>
      <c r="H17" s="20"/>
      <c r="I17" s="20"/>
      <c r="J17" s="21"/>
      <c r="K17" s="16">
        <f t="shared" si="0"/>
        <v>0</v>
      </c>
      <c r="L17" s="16">
        <f t="shared" si="1"/>
        <v>0</v>
      </c>
      <c r="M17" s="16">
        <f t="shared" si="2"/>
        <v>1000</v>
      </c>
      <c r="N17" s="15">
        <f t="shared" si="3"/>
        <v>0</v>
      </c>
      <c r="O17" s="15" t="str">
        <f t="shared" si="4"/>
        <v/>
      </c>
      <c r="P17" s="15" t="str">
        <f t="shared" si="5"/>
        <v/>
      </c>
      <c r="Q17" s="15" t="str">
        <f t="shared" si="6"/>
        <v/>
      </c>
      <c r="R17" s="15" t="str">
        <f t="shared" si="7"/>
        <v/>
      </c>
      <c r="S17" s="15" t="str">
        <f t="shared" si="8"/>
        <v/>
      </c>
      <c r="T17" s="15" t="str">
        <f t="shared" si="9"/>
        <v/>
      </c>
      <c r="U17" s="15" t="str">
        <f t="shared" si="10"/>
        <v/>
      </c>
      <c r="V17" s="15">
        <f t="shared" si="11"/>
        <v>0</v>
      </c>
    </row>
    <row r="18" spans="1:22" x14ac:dyDescent="0.3">
      <c r="A18" s="6">
        <v>8</v>
      </c>
      <c r="B18" s="7"/>
      <c r="C18" s="7"/>
      <c r="D18" s="7"/>
      <c r="E18" s="7"/>
      <c r="F18" s="21"/>
      <c r="G18" s="20"/>
      <c r="H18" s="20"/>
      <c r="I18" s="20"/>
      <c r="J18" s="21"/>
      <c r="K18" s="16">
        <f t="shared" si="0"/>
        <v>0</v>
      </c>
      <c r="L18" s="16">
        <f t="shared" si="1"/>
        <v>0</v>
      </c>
      <c r="M18" s="16">
        <f t="shared" si="2"/>
        <v>1000</v>
      </c>
      <c r="N18" s="15">
        <f t="shared" si="3"/>
        <v>0</v>
      </c>
      <c r="O18" s="15" t="str">
        <f t="shared" si="4"/>
        <v/>
      </c>
      <c r="P18" s="15" t="str">
        <f t="shared" si="5"/>
        <v/>
      </c>
      <c r="Q18" s="15" t="str">
        <f t="shared" si="6"/>
        <v/>
      </c>
      <c r="R18" s="15" t="str">
        <f t="shared" si="7"/>
        <v/>
      </c>
      <c r="S18" s="15" t="str">
        <f t="shared" si="8"/>
        <v/>
      </c>
      <c r="T18" s="15" t="str">
        <f t="shared" si="9"/>
        <v/>
      </c>
      <c r="U18" s="15" t="str">
        <f t="shared" si="10"/>
        <v/>
      </c>
      <c r="V18" s="15">
        <f t="shared" si="11"/>
        <v>0</v>
      </c>
    </row>
    <row r="19" spans="1:22" x14ac:dyDescent="0.3">
      <c r="A19" s="6">
        <v>9</v>
      </c>
      <c r="B19" s="7"/>
      <c r="C19" s="7"/>
      <c r="D19" s="7"/>
      <c r="E19" s="7"/>
      <c r="F19" s="21"/>
      <c r="G19" s="20"/>
      <c r="H19" s="20"/>
      <c r="I19" s="20"/>
      <c r="J19" s="21"/>
      <c r="K19" s="16">
        <f t="shared" si="0"/>
        <v>0</v>
      </c>
      <c r="L19" s="16">
        <f t="shared" si="1"/>
        <v>0</v>
      </c>
      <c r="M19" s="16">
        <f t="shared" si="2"/>
        <v>1000</v>
      </c>
      <c r="N19" s="15">
        <f t="shared" si="3"/>
        <v>0</v>
      </c>
      <c r="O19" s="15" t="str">
        <f t="shared" si="4"/>
        <v/>
      </c>
      <c r="P19" s="15" t="str">
        <f t="shared" si="5"/>
        <v/>
      </c>
      <c r="Q19" s="15" t="str">
        <f t="shared" si="6"/>
        <v/>
      </c>
      <c r="R19" s="15" t="str">
        <f t="shared" si="7"/>
        <v/>
      </c>
      <c r="S19" s="15" t="str">
        <f t="shared" si="8"/>
        <v/>
      </c>
      <c r="T19" s="15" t="str">
        <f t="shared" si="9"/>
        <v/>
      </c>
      <c r="U19" s="15" t="str">
        <f t="shared" si="10"/>
        <v/>
      </c>
      <c r="V19" s="15">
        <f t="shared" si="11"/>
        <v>0</v>
      </c>
    </row>
    <row r="20" spans="1:22" x14ac:dyDescent="0.3">
      <c r="A20" s="6">
        <v>10</v>
      </c>
      <c r="B20" s="7"/>
      <c r="C20" s="7"/>
      <c r="D20" s="7"/>
      <c r="E20" s="7"/>
      <c r="F20" s="21"/>
      <c r="G20" s="20"/>
      <c r="H20" s="20"/>
      <c r="I20" s="20"/>
      <c r="J20" s="21"/>
      <c r="K20" s="16">
        <f t="shared" si="0"/>
        <v>0</v>
      </c>
      <c r="L20" s="16">
        <f t="shared" si="1"/>
        <v>0</v>
      </c>
      <c r="M20" s="16">
        <f t="shared" si="2"/>
        <v>1000</v>
      </c>
      <c r="N20" s="15">
        <f t="shared" si="3"/>
        <v>0</v>
      </c>
      <c r="O20" s="15" t="str">
        <f t="shared" si="4"/>
        <v/>
      </c>
      <c r="P20" s="15" t="str">
        <f t="shared" si="5"/>
        <v/>
      </c>
      <c r="Q20" s="15" t="str">
        <f t="shared" si="6"/>
        <v/>
      </c>
      <c r="R20" s="15" t="str">
        <f t="shared" si="7"/>
        <v/>
      </c>
      <c r="S20" s="15" t="str">
        <f t="shared" si="8"/>
        <v/>
      </c>
      <c r="T20" s="15" t="str">
        <f t="shared" si="9"/>
        <v/>
      </c>
      <c r="U20" s="15" t="str">
        <f t="shared" si="10"/>
        <v/>
      </c>
      <c r="V20" s="15">
        <f t="shared" si="11"/>
        <v>0</v>
      </c>
    </row>
    <row r="21" spans="1:22" x14ac:dyDescent="0.3">
      <c r="A21" s="6">
        <v>11</v>
      </c>
      <c r="B21" s="7"/>
      <c r="C21" s="7"/>
      <c r="D21" s="7"/>
      <c r="E21" s="7"/>
      <c r="F21" s="21"/>
      <c r="G21" s="20"/>
      <c r="H21" s="20"/>
      <c r="I21" s="20"/>
      <c r="J21" s="21"/>
      <c r="K21" s="16">
        <f t="shared" si="0"/>
        <v>0</v>
      </c>
      <c r="L21" s="16">
        <f t="shared" si="1"/>
        <v>0</v>
      </c>
      <c r="M21" s="16">
        <f t="shared" si="2"/>
        <v>1000</v>
      </c>
      <c r="N21" s="15">
        <f t="shared" si="3"/>
        <v>0</v>
      </c>
      <c r="O21" s="15" t="str">
        <f t="shared" si="4"/>
        <v/>
      </c>
      <c r="P21" s="15" t="str">
        <f t="shared" si="5"/>
        <v/>
      </c>
      <c r="Q21" s="15" t="str">
        <f t="shared" si="6"/>
        <v/>
      </c>
      <c r="R21" s="15" t="str">
        <f t="shared" si="7"/>
        <v/>
      </c>
      <c r="S21" s="15" t="str">
        <f t="shared" si="8"/>
        <v/>
      </c>
      <c r="T21" s="15" t="str">
        <f t="shared" si="9"/>
        <v/>
      </c>
      <c r="U21" s="15" t="str">
        <f t="shared" si="10"/>
        <v/>
      </c>
      <c r="V21" s="15">
        <f t="shared" si="11"/>
        <v>0</v>
      </c>
    </row>
    <row r="22" spans="1:22" x14ac:dyDescent="0.3">
      <c r="A22" s="6">
        <v>12</v>
      </c>
      <c r="B22" s="7"/>
      <c r="C22" s="7"/>
      <c r="D22" s="7"/>
      <c r="E22" s="7"/>
      <c r="F22" s="21"/>
      <c r="G22" s="20"/>
      <c r="H22" s="20"/>
      <c r="I22" s="20"/>
      <c r="J22" s="21"/>
      <c r="K22" s="16">
        <f t="shared" si="0"/>
        <v>0</v>
      </c>
      <c r="L22" s="16">
        <f t="shared" si="1"/>
        <v>0</v>
      </c>
      <c r="M22" s="16">
        <f t="shared" si="2"/>
        <v>1000</v>
      </c>
      <c r="N22" s="15">
        <f t="shared" si="3"/>
        <v>0</v>
      </c>
      <c r="O22" s="15" t="str">
        <f t="shared" si="4"/>
        <v/>
      </c>
      <c r="P22" s="15" t="str">
        <f t="shared" si="5"/>
        <v/>
      </c>
      <c r="Q22" s="15" t="str">
        <f t="shared" si="6"/>
        <v/>
      </c>
      <c r="R22" s="15" t="str">
        <f t="shared" si="7"/>
        <v/>
      </c>
      <c r="S22" s="15" t="str">
        <f t="shared" si="8"/>
        <v/>
      </c>
      <c r="T22" s="15" t="str">
        <f t="shared" si="9"/>
        <v/>
      </c>
      <c r="U22" s="15" t="str">
        <f t="shared" si="10"/>
        <v/>
      </c>
      <c r="V22" s="15">
        <f t="shared" si="11"/>
        <v>0</v>
      </c>
    </row>
    <row r="23" spans="1:22" x14ac:dyDescent="0.3">
      <c r="A23" s="6">
        <v>13</v>
      </c>
      <c r="B23" s="7"/>
      <c r="C23" s="7"/>
      <c r="D23" s="7"/>
      <c r="E23" s="7"/>
      <c r="F23" s="21"/>
      <c r="G23" s="20"/>
      <c r="H23" s="20"/>
      <c r="I23" s="20"/>
      <c r="J23" s="21"/>
      <c r="K23" s="16">
        <f t="shared" si="0"/>
        <v>0</v>
      </c>
      <c r="L23" s="16">
        <f t="shared" si="1"/>
        <v>0</v>
      </c>
      <c r="M23" s="16">
        <f t="shared" si="2"/>
        <v>1000</v>
      </c>
      <c r="N23" s="15">
        <f t="shared" si="3"/>
        <v>0</v>
      </c>
      <c r="O23" s="15" t="str">
        <f t="shared" si="4"/>
        <v/>
      </c>
      <c r="P23" s="15" t="str">
        <f t="shared" si="5"/>
        <v/>
      </c>
      <c r="Q23" s="15" t="str">
        <f t="shared" si="6"/>
        <v/>
      </c>
      <c r="R23" s="15" t="str">
        <f t="shared" si="7"/>
        <v/>
      </c>
      <c r="S23" s="15" t="str">
        <f t="shared" si="8"/>
        <v/>
      </c>
      <c r="T23" s="15" t="str">
        <f t="shared" si="9"/>
        <v/>
      </c>
      <c r="U23" s="15" t="str">
        <f t="shared" si="10"/>
        <v/>
      </c>
      <c r="V23" s="15">
        <f t="shared" si="11"/>
        <v>0</v>
      </c>
    </row>
    <row r="24" spans="1:22" x14ac:dyDescent="0.3">
      <c r="A24" s="6">
        <v>14</v>
      </c>
      <c r="B24" s="7"/>
      <c r="C24" s="7"/>
      <c r="D24" s="7"/>
      <c r="E24" s="7"/>
      <c r="F24" s="21"/>
      <c r="G24" s="20"/>
      <c r="H24" s="20"/>
      <c r="I24" s="20"/>
      <c r="J24" s="21"/>
      <c r="K24" s="16">
        <f t="shared" si="0"/>
        <v>0</v>
      </c>
      <c r="L24" s="16">
        <f t="shared" si="1"/>
        <v>0</v>
      </c>
      <c r="M24" s="16">
        <f t="shared" si="2"/>
        <v>1000</v>
      </c>
      <c r="N24" s="15">
        <f t="shared" si="3"/>
        <v>0</v>
      </c>
      <c r="O24" s="15" t="str">
        <f t="shared" si="4"/>
        <v/>
      </c>
      <c r="P24" s="15" t="str">
        <f t="shared" si="5"/>
        <v/>
      </c>
      <c r="Q24" s="15" t="str">
        <f t="shared" si="6"/>
        <v/>
      </c>
      <c r="R24" s="15" t="str">
        <f t="shared" si="7"/>
        <v/>
      </c>
      <c r="S24" s="15" t="str">
        <f t="shared" si="8"/>
        <v/>
      </c>
      <c r="T24" s="15" t="str">
        <f t="shared" si="9"/>
        <v/>
      </c>
      <c r="U24" s="15" t="str">
        <f t="shared" si="10"/>
        <v/>
      </c>
      <c r="V24" s="15">
        <f t="shared" si="11"/>
        <v>0</v>
      </c>
    </row>
    <row r="25" spans="1:22" x14ac:dyDescent="0.3">
      <c r="A25" s="6">
        <v>15</v>
      </c>
      <c r="B25" s="7"/>
      <c r="C25" s="7"/>
      <c r="D25" s="7"/>
      <c r="E25" s="7"/>
      <c r="F25" s="21"/>
      <c r="G25" s="20"/>
      <c r="H25" s="20"/>
      <c r="I25" s="20"/>
      <c r="J25" s="21"/>
      <c r="K25" s="16">
        <f t="shared" si="0"/>
        <v>0</v>
      </c>
      <c r="L25" s="16">
        <f t="shared" si="1"/>
        <v>0</v>
      </c>
      <c r="M25" s="16">
        <f t="shared" si="2"/>
        <v>1000</v>
      </c>
      <c r="N25" s="15">
        <f t="shared" si="3"/>
        <v>0</v>
      </c>
      <c r="O25" s="15" t="str">
        <f t="shared" si="4"/>
        <v/>
      </c>
      <c r="P25" s="15" t="str">
        <f t="shared" si="5"/>
        <v/>
      </c>
      <c r="Q25" s="15" t="str">
        <f t="shared" si="6"/>
        <v/>
      </c>
      <c r="R25" s="15" t="str">
        <f t="shared" si="7"/>
        <v/>
      </c>
      <c r="S25" s="15" t="str">
        <f t="shared" si="8"/>
        <v/>
      </c>
      <c r="T25" s="15" t="str">
        <f t="shared" si="9"/>
        <v/>
      </c>
      <c r="U25" s="15" t="str">
        <f t="shared" si="10"/>
        <v/>
      </c>
      <c r="V25" s="15">
        <f t="shared" si="11"/>
        <v>0</v>
      </c>
    </row>
    <row r="26" spans="1:22" x14ac:dyDescent="0.3">
      <c r="A26" s="6">
        <v>16</v>
      </c>
      <c r="B26" s="7"/>
      <c r="C26" s="7"/>
      <c r="D26" s="7"/>
      <c r="E26" s="7"/>
      <c r="F26" s="21"/>
      <c r="G26" s="20"/>
      <c r="H26" s="20"/>
      <c r="I26" s="20"/>
      <c r="J26" s="21"/>
      <c r="K26" s="16">
        <f t="shared" si="0"/>
        <v>0</v>
      </c>
      <c r="L26" s="16">
        <f t="shared" si="1"/>
        <v>0</v>
      </c>
      <c r="M26" s="16">
        <f t="shared" si="2"/>
        <v>1000</v>
      </c>
      <c r="N26" s="15">
        <f t="shared" si="3"/>
        <v>0</v>
      </c>
      <c r="O26" s="15" t="str">
        <f t="shared" si="4"/>
        <v/>
      </c>
      <c r="P26" s="15" t="str">
        <f t="shared" si="5"/>
        <v/>
      </c>
      <c r="Q26" s="15" t="str">
        <f t="shared" si="6"/>
        <v/>
      </c>
      <c r="R26" s="15" t="str">
        <f t="shared" si="7"/>
        <v/>
      </c>
      <c r="S26" s="15" t="str">
        <f t="shared" si="8"/>
        <v/>
      </c>
      <c r="T26" s="15" t="str">
        <f t="shared" si="9"/>
        <v/>
      </c>
      <c r="U26" s="15" t="str">
        <f t="shared" si="10"/>
        <v/>
      </c>
      <c r="V26" s="15">
        <f t="shared" si="11"/>
        <v>0</v>
      </c>
    </row>
    <row r="27" spans="1:22" x14ac:dyDescent="0.3">
      <c r="A27" s="6">
        <v>17</v>
      </c>
      <c r="B27" s="7"/>
      <c r="C27" s="7"/>
      <c r="D27" s="7"/>
      <c r="E27" s="7"/>
      <c r="F27" s="21"/>
      <c r="G27" s="20"/>
      <c r="H27" s="20"/>
      <c r="I27" s="20"/>
      <c r="J27" s="21"/>
      <c r="K27" s="16">
        <f t="shared" si="0"/>
        <v>0</v>
      </c>
      <c r="L27" s="16">
        <f t="shared" si="1"/>
        <v>0</v>
      </c>
      <c r="M27" s="16">
        <f t="shared" si="2"/>
        <v>1000</v>
      </c>
      <c r="N27" s="15">
        <f t="shared" si="3"/>
        <v>0</v>
      </c>
      <c r="O27" s="15" t="str">
        <f t="shared" si="4"/>
        <v/>
      </c>
      <c r="P27" s="15" t="str">
        <f t="shared" si="5"/>
        <v/>
      </c>
      <c r="Q27" s="15" t="str">
        <f t="shared" si="6"/>
        <v/>
      </c>
      <c r="R27" s="15" t="str">
        <f t="shared" si="7"/>
        <v/>
      </c>
      <c r="S27" s="15" t="str">
        <f t="shared" si="8"/>
        <v/>
      </c>
      <c r="T27" s="15" t="str">
        <f t="shared" si="9"/>
        <v/>
      </c>
      <c r="U27" s="15" t="str">
        <f t="shared" si="10"/>
        <v/>
      </c>
      <c r="V27" s="15">
        <f t="shared" si="11"/>
        <v>0</v>
      </c>
    </row>
    <row r="28" spans="1:22" x14ac:dyDescent="0.3">
      <c r="A28" s="6">
        <v>18</v>
      </c>
      <c r="B28" s="7"/>
      <c r="C28" s="7"/>
      <c r="D28" s="7"/>
      <c r="E28" s="7"/>
      <c r="F28" s="21"/>
      <c r="G28" s="20"/>
      <c r="H28" s="20"/>
      <c r="I28" s="20"/>
      <c r="J28" s="21"/>
      <c r="K28" s="16">
        <f t="shared" si="0"/>
        <v>0</v>
      </c>
      <c r="L28" s="16">
        <f t="shared" si="1"/>
        <v>0</v>
      </c>
      <c r="M28" s="16">
        <f t="shared" si="2"/>
        <v>1000</v>
      </c>
      <c r="N28" s="15">
        <f t="shared" si="3"/>
        <v>0</v>
      </c>
      <c r="O28" s="15" t="str">
        <f t="shared" si="4"/>
        <v/>
      </c>
      <c r="P28" s="15" t="str">
        <f t="shared" si="5"/>
        <v/>
      </c>
      <c r="Q28" s="15" t="str">
        <f t="shared" si="6"/>
        <v/>
      </c>
      <c r="R28" s="15" t="str">
        <f t="shared" si="7"/>
        <v/>
      </c>
      <c r="S28" s="15" t="str">
        <f t="shared" si="8"/>
        <v/>
      </c>
      <c r="T28" s="15" t="str">
        <f t="shared" si="9"/>
        <v/>
      </c>
      <c r="U28" s="15" t="str">
        <f t="shared" si="10"/>
        <v/>
      </c>
      <c r="V28" s="15">
        <f t="shared" si="11"/>
        <v>0</v>
      </c>
    </row>
    <row r="29" spans="1:22" x14ac:dyDescent="0.3">
      <c r="A29" s="6">
        <v>19</v>
      </c>
      <c r="B29" s="7"/>
      <c r="C29" s="7"/>
      <c r="D29" s="7"/>
      <c r="E29" s="7"/>
      <c r="F29" s="21"/>
      <c r="G29" s="20"/>
      <c r="H29" s="20"/>
      <c r="I29" s="20"/>
      <c r="J29" s="21"/>
      <c r="K29" s="16">
        <f t="shared" si="0"/>
        <v>0</v>
      </c>
      <c r="L29" s="16">
        <f t="shared" si="1"/>
        <v>0</v>
      </c>
      <c r="M29" s="16">
        <f t="shared" si="2"/>
        <v>1000</v>
      </c>
      <c r="N29" s="15">
        <f t="shared" si="3"/>
        <v>0</v>
      </c>
      <c r="O29" s="15" t="str">
        <f t="shared" si="4"/>
        <v/>
      </c>
      <c r="P29" s="15" t="str">
        <f t="shared" si="5"/>
        <v/>
      </c>
      <c r="Q29" s="15" t="str">
        <f t="shared" si="6"/>
        <v/>
      </c>
      <c r="R29" s="15" t="str">
        <f t="shared" si="7"/>
        <v/>
      </c>
      <c r="S29" s="15" t="str">
        <f t="shared" si="8"/>
        <v/>
      </c>
      <c r="T29" s="15" t="str">
        <f t="shared" si="9"/>
        <v/>
      </c>
      <c r="U29" s="15" t="str">
        <f t="shared" si="10"/>
        <v/>
      </c>
      <c r="V29" s="15">
        <f t="shared" si="11"/>
        <v>0</v>
      </c>
    </row>
    <row r="30" spans="1:22" x14ac:dyDescent="0.3">
      <c r="A30" s="6">
        <v>20</v>
      </c>
      <c r="B30" s="7"/>
      <c r="C30" s="7"/>
      <c r="D30" s="7"/>
      <c r="E30" s="7"/>
      <c r="F30" s="21"/>
      <c r="G30" s="20"/>
      <c r="H30" s="20"/>
      <c r="I30" s="20"/>
      <c r="J30" s="21"/>
      <c r="K30" s="16">
        <f t="shared" si="0"/>
        <v>0</v>
      </c>
      <c r="L30" s="16">
        <f t="shared" si="1"/>
        <v>0</v>
      </c>
      <c r="M30" s="16">
        <f t="shared" si="2"/>
        <v>1000</v>
      </c>
      <c r="N30" s="15">
        <f t="shared" si="3"/>
        <v>0</v>
      </c>
      <c r="O30" s="15" t="str">
        <f t="shared" si="4"/>
        <v/>
      </c>
      <c r="P30" s="15" t="str">
        <f t="shared" si="5"/>
        <v/>
      </c>
      <c r="Q30" s="15" t="str">
        <f t="shared" si="6"/>
        <v/>
      </c>
      <c r="R30" s="15" t="str">
        <f t="shared" si="7"/>
        <v/>
      </c>
      <c r="S30" s="15" t="str">
        <f t="shared" si="8"/>
        <v/>
      </c>
      <c r="T30" s="15" t="str">
        <f t="shared" si="9"/>
        <v/>
      </c>
      <c r="U30" s="15" t="str">
        <f t="shared" si="10"/>
        <v/>
      </c>
      <c r="V30" s="15">
        <f t="shared" si="11"/>
        <v>0</v>
      </c>
    </row>
    <row r="31" spans="1:22" x14ac:dyDescent="0.3">
      <c r="A31" s="6">
        <v>21</v>
      </c>
      <c r="B31" s="7"/>
      <c r="C31" s="7"/>
      <c r="D31" s="7"/>
      <c r="E31" s="7"/>
      <c r="F31" s="21"/>
      <c r="G31" s="20"/>
      <c r="H31" s="20"/>
      <c r="I31" s="20"/>
      <c r="J31" s="21"/>
      <c r="K31" s="16">
        <f t="shared" si="0"/>
        <v>0</v>
      </c>
      <c r="L31" s="16">
        <f t="shared" si="1"/>
        <v>0</v>
      </c>
      <c r="M31" s="16">
        <f t="shared" si="2"/>
        <v>1000</v>
      </c>
      <c r="N31" s="15">
        <f t="shared" si="3"/>
        <v>0</v>
      </c>
      <c r="O31" s="15" t="str">
        <f t="shared" si="4"/>
        <v/>
      </c>
      <c r="P31" s="15" t="str">
        <f t="shared" si="5"/>
        <v/>
      </c>
      <c r="Q31" s="15" t="str">
        <f t="shared" si="6"/>
        <v/>
      </c>
      <c r="R31" s="15" t="str">
        <f t="shared" si="7"/>
        <v/>
      </c>
      <c r="S31" s="15" t="str">
        <f t="shared" si="8"/>
        <v/>
      </c>
      <c r="T31" s="15" t="str">
        <f t="shared" si="9"/>
        <v/>
      </c>
      <c r="U31" s="15" t="str">
        <f t="shared" si="10"/>
        <v/>
      </c>
      <c r="V31" s="15">
        <f t="shared" si="11"/>
        <v>0</v>
      </c>
    </row>
    <row r="32" spans="1:22" x14ac:dyDescent="0.3">
      <c r="A32" s="6">
        <v>22</v>
      </c>
      <c r="B32" s="7"/>
      <c r="C32" s="7"/>
      <c r="D32" s="7"/>
      <c r="E32" s="7"/>
      <c r="F32" s="21"/>
      <c r="G32" s="20"/>
      <c r="H32" s="20"/>
      <c r="I32" s="20"/>
      <c r="J32" s="21"/>
      <c r="K32" s="16">
        <f t="shared" si="0"/>
        <v>0</v>
      </c>
      <c r="L32" s="16">
        <f t="shared" si="1"/>
        <v>0</v>
      </c>
      <c r="M32" s="16">
        <f t="shared" si="2"/>
        <v>1000</v>
      </c>
      <c r="N32" s="15">
        <f t="shared" si="3"/>
        <v>0</v>
      </c>
      <c r="O32" s="15" t="str">
        <f t="shared" si="4"/>
        <v/>
      </c>
      <c r="P32" s="15" t="str">
        <f t="shared" si="5"/>
        <v/>
      </c>
      <c r="Q32" s="15" t="str">
        <f t="shared" si="6"/>
        <v/>
      </c>
      <c r="R32" s="15" t="str">
        <f t="shared" si="7"/>
        <v/>
      </c>
      <c r="S32" s="15" t="str">
        <f t="shared" si="8"/>
        <v/>
      </c>
      <c r="T32" s="15" t="str">
        <f t="shared" si="9"/>
        <v/>
      </c>
      <c r="U32" s="15" t="str">
        <f t="shared" si="10"/>
        <v/>
      </c>
      <c r="V32" s="15">
        <f t="shared" si="11"/>
        <v>0</v>
      </c>
    </row>
    <row r="33" spans="1:22" x14ac:dyDescent="0.3">
      <c r="A33" s="6">
        <v>23</v>
      </c>
      <c r="B33" s="7"/>
      <c r="C33" s="7"/>
      <c r="D33" s="7"/>
      <c r="E33" s="7"/>
      <c r="F33" s="21"/>
      <c r="G33" s="20"/>
      <c r="H33" s="20"/>
      <c r="I33" s="20"/>
      <c r="J33" s="21"/>
      <c r="K33" s="16">
        <f t="shared" si="0"/>
        <v>0</v>
      </c>
      <c r="L33" s="16">
        <f t="shared" si="1"/>
        <v>0</v>
      </c>
      <c r="M33" s="16">
        <f t="shared" si="2"/>
        <v>1000</v>
      </c>
      <c r="N33" s="15">
        <f t="shared" si="3"/>
        <v>0</v>
      </c>
      <c r="O33" s="15" t="str">
        <f t="shared" si="4"/>
        <v/>
      </c>
      <c r="P33" s="15" t="str">
        <f t="shared" si="5"/>
        <v/>
      </c>
      <c r="Q33" s="15" t="str">
        <f t="shared" si="6"/>
        <v/>
      </c>
      <c r="R33" s="15" t="str">
        <f t="shared" si="7"/>
        <v/>
      </c>
      <c r="S33" s="15" t="str">
        <f t="shared" si="8"/>
        <v/>
      </c>
      <c r="T33" s="15" t="str">
        <f t="shared" si="9"/>
        <v/>
      </c>
      <c r="U33" s="15" t="str">
        <f t="shared" si="10"/>
        <v/>
      </c>
      <c r="V33" s="15">
        <f t="shared" si="11"/>
        <v>0</v>
      </c>
    </row>
    <row r="34" spans="1:22" x14ac:dyDescent="0.3">
      <c r="A34" s="6">
        <v>24</v>
      </c>
      <c r="B34" s="7"/>
      <c r="C34" s="7"/>
      <c r="D34" s="7"/>
      <c r="E34" s="7"/>
      <c r="F34" s="21"/>
      <c r="G34" s="20"/>
      <c r="H34" s="20"/>
      <c r="I34" s="20"/>
      <c r="J34" s="21"/>
      <c r="K34" s="16">
        <f t="shared" si="0"/>
        <v>0</v>
      </c>
      <c r="L34" s="16">
        <f t="shared" si="1"/>
        <v>0</v>
      </c>
      <c r="M34" s="16">
        <f t="shared" si="2"/>
        <v>1000</v>
      </c>
      <c r="N34" s="15">
        <f t="shared" si="3"/>
        <v>0</v>
      </c>
      <c r="O34" s="15" t="str">
        <f t="shared" si="4"/>
        <v/>
      </c>
      <c r="P34" s="15" t="str">
        <f t="shared" si="5"/>
        <v/>
      </c>
      <c r="Q34" s="15" t="str">
        <f t="shared" si="6"/>
        <v/>
      </c>
      <c r="R34" s="15" t="str">
        <f t="shared" si="7"/>
        <v/>
      </c>
      <c r="S34" s="15" t="str">
        <f t="shared" si="8"/>
        <v/>
      </c>
      <c r="T34" s="15" t="str">
        <f t="shared" si="9"/>
        <v/>
      </c>
      <c r="U34" s="15" t="str">
        <f t="shared" si="10"/>
        <v/>
      </c>
      <c r="V34" s="15">
        <f t="shared" si="11"/>
        <v>0</v>
      </c>
    </row>
    <row r="35" spans="1:22" x14ac:dyDescent="0.3">
      <c r="A35" s="6">
        <v>25</v>
      </c>
      <c r="B35" s="7"/>
      <c r="C35" s="7"/>
      <c r="D35" s="7"/>
      <c r="E35" s="7"/>
      <c r="F35" s="21"/>
      <c r="G35" s="20"/>
      <c r="H35" s="20"/>
      <c r="I35" s="20"/>
      <c r="J35" s="21"/>
      <c r="K35" s="16">
        <f t="shared" si="0"/>
        <v>0</v>
      </c>
      <c r="L35" s="16">
        <f t="shared" si="1"/>
        <v>0</v>
      </c>
      <c r="M35" s="16">
        <f t="shared" si="2"/>
        <v>1000</v>
      </c>
      <c r="N35" s="15">
        <f t="shared" si="3"/>
        <v>0</v>
      </c>
      <c r="O35" s="15" t="str">
        <f t="shared" si="4"/>
        <v/>
      </c>
      <c r="P35" s="15" t="str">
        <f t="shared" si="5"/>
        <v/>
      </c>
      <c r="Q35" s="15" t="str">
        <f t="shared" si="6"/>
        <v/>
      </c>
      <c r="R35" s="15" t="str">
        <f t="shared" si="7"/>
        <v/>
      </c>
      <c r="S35" s="15" t="str">
        <f t="shared" si="8"/>
        <v/>
      </c>
      <c r="T35" s="15" t="str">
        <f t="shared" si="9"/>
        <v/>
      </c>
      <c r="U35" s="15" t="str">
        <f t="shared" si="10"/>
        <v/>
      </c>
      <c r="V35" s="15">
        <f t="shared" si="11"/>
        <v>0</v>
      </c>
    </row>
    <row r="36" spans="1:22" x14ac:dyDescent="0.3">
      <c r="A36" s="6">
        <v>26</v>
      </c>
      <c r="B36" s="7"/>
      <c r="C36" s="7"/>
      <c r="D36" s="7"/>
      <c r="E36" s="7"/>
      <c r="F36" s="21"/>
      <c r="G36" s="20"/>
      <c r="H36" s="20"/>
      <c r="I36" s="20"/>
      <c r="J36" s="21"/>
      <c r="K36" s="16">
        <f t="shared" si="0"/>
        <v>0</v>
      </c>
      <c r="L36" s="16">
        <f t="shared" si="1"/>
        <v>0</v>
      </c>
      <c r="M36" s="16">
        <f t="shared" si="2"/>
        <v>1000</v>
      </c>
      <c r="N36" s="15">
        <f t="shared" si="3"/>
        <v>0</v>
      </c>
      <c r="O36" s="15" t="str">
        <f t="shared" si="4"/>
        <v/>
      </c>
      <c r="P36" s="15" t="str">
        <f t="shared" si="5"/>
        <v/>
      </c>
      <c r="Q36" s="15" t="str">
        <f t="shared" si="6"/>
        <v/>
      </c>
      <c r="R36" s="15" t="str">
        <f t="shared" si="7"/>
        <v/>
      </c>
      <c r="S36" s="15" t="str">
        <f t="shared" si="8"/>
        <v/>
      </c>
      <c r="T36" s="15" t="str">
        <f t="shared" si="9"/>
        <v/>
      </c>
      <c r="U36" s="15" t="str">
        <f t="shared" si="10"/>
        <v/>
      </c>
      <c r="V36" s="15">
        <f t="shared" si="11"/>
        <v>0</v>
      </c>
    </row>
    <row r="37" spans="1:22" x14ac:dyDescent="0.3">
      <c r="A37" s="6">
        <v>27</v>
      </c>
      <c r="B37" s="7"/>
      <c r="C37" s="7"/>
      <c r="D37" s="7"/>
      <c r="E37" s="7"/>
      <c r="F37" s="21"/>
      <c r="G37" s="20"/>
      <c r="H37" s="20"/>
      <c r="I37" s="20"/>
      <c r="J37" s="21"/>
      <c r="K37" s="16">
        <f t="shared" si="0"/>
        <v>0</v>
      </c>
      <c r="L37" s="16">
        <f t="shared" si="1"/>
        <v>0</v>
      </c>
      <c r="M37" s="16">
        <f t="shared" si="2"/>
        <v>1000</v>
      </c>
      <c r="N37" s="15">
        <f t="shared" si="3"/>
        <v>0</v>
      </c>
      <c r="O37" s="15" t="str">
        <f t="shared" si="4"/>
        <v/>
      </c>
      <c r="P37" s="15" t="str">
        <f t="shared" si="5"/>
        <v/>
      </c>
      <c r="Q37" s="15" t="str">
        <f t="shared" si="6"/>
        <v/>
      </c>
      <c r="R37" s="15" t="str">
        <f t="shared" si="7"/>
        <v/>
      </c>
      <c r="S37" s="15" t="str">
        <f t="shared" si="8"/>
        <v/>
      </c>
      <c r="T37" s="15" t="str">
        <f t="shared" si="9"/>
        <v/>
      </c>
      <c r="U37" s="15" t="str">
        <f t="shared" si="10"/>
        <v/>
      </c>
      <c r="V37" s="15">
        <f t="shared" si="11"/>
        <v>0</v>
      </c>
    </row>
    <row r="38" spans="1:22" x14ac:dyDescent="0.3">
      <c r="A38" s="6">
        <v>28</v>
      </c>
      <c r="B38" s="7"/>
      <c r="C38" s="7"/>
      <c r="D38" s="7"/>
      <c r="E38" s="7"/>
      <c r="F38" s="21"/>
      <c r="G38" s="20"/>
      <c r="H38" s="20"/>
      <c r="I38" s="20"/>
      <c r="J38" s="21"/>
      <c r="K38" s="16">
        <f t="shared" si="0"/>
        <v>0</v>
      </c>
      <c r="L38" s="16">
        <f t="shared" si="1"/>
        <v>0</v>
      </c>
      <c r="M38" s="16">
        <f t="shared" si="2"/>
        <v>1000</v>
      </c>
      <c r="N38" s="15">
        <f t="shared" si="3"/>
        <v>0</v>
      </c>
      <c r="O38" s="15" t="str">
        <f t="shared" si="4"/>
        <v/>
      </c>
      <c r="P38" s="15" t="str">
        <f t="shared" si="5"/>
        <v/>
      </c>
      <c r="Q38" s="15" t="str">
        <f t="shared" si="6"/>
        <v/>
      </c>
      <c r="R38" s="15" t="str">
        <f t="shared" si="7"/>
        <v/>
      </c>
      <c r="S38" s="15" t="str">
        <f t="shared" si="8"/>
        <v/>
      </c>
      <c r="T38" s="15" t="str">
        <f t="shared" si="9"/>
        <v/>
      </c>
      <c r="U38" s="15" t="str">
        <f t="shared" si="10"/>
        <v/>
      </c>
      <c r="V38" s="15">
        <f t="shared" si="11"/>
        <v>0</v>
      </c>
    </row>
    <row r="39" spans="1:22" x14ac:dyDescent="0.3">
      <c r="A39" s="6">
        <v>29</v>
      </c>
      <c r="B39" s="7"/>
      <c r="C39" s="7"/>
      <c r="D39" s="7"/>
      <c r="E39" s="7"/>
      <c r="F39" s="21"/>
      <c r="G39" s="20"/>
      <c r="H39" s="20"/>
      <c r="I39" s="20"/>
      <c r="J39" s="21"/>
      <c r="K39" s="16">
        <f t="shared" si="0"/>
        <v>0</v>
      </c>
      <c r="L39" s="16">
        <f t="shared" si="1"/>
        <v>0</v>
      </c>
      <c r="M39" s="16">
        <f t="shared" si="2"/>
        <v>1000</v>
      </c>
      <c r="N39" s="15">
        <f t="shared" si="3"/>
        <v>0</v>
      </c>
      <c r="O39" s="15" t="str">
        <f t="shared" si="4"/>
        <v/>
      </c>
      <c r="P39" s="15" t="str">
        <f t="shared" si="5"/>
        <v/>
      </c>
      <c r="Q39" s="15" t="str">
        <f t="shared" si="6"/>
        <v/>
      </c>
      <c r="R39" s="15" t="str">
        <f t="shared" si="7"/>
        <v/>
      </c>
      <c r="S39" s="15" t="str">
        <f t="shared" si="8"/>
        <v/>
      </c>
      <c r="T39" s="15" t="str">
        <f t="shared" si="9"/>
        <v/>
      </c>
      <c r="U39" s="15" t="str">
        <f t="shared" si="10"/>
        <v/>
      </c>
      <c r="V39" s="15">
        <f t="shared" si="11"/>
        <v>0</v>
      </c>
    </row>
    <row r="40" spans="1:22" x14ac:dyDescent="0.3">
      <c r="A40" s="6">
        <v>30</v>
      </c>
      <c r="B40" s="7"/>
      <c r="C40" s="7"/>
      <c r="D40" s="7"/>
      <c r="E40" s="7"/>
      <c r="F40" s="21"/>
      <c r="G40" s="20"/>
      <c r="H40" s="20"/>
      <c r="I40" s="20"/>
      <c r="J40" s="21"/>
      <c r="K40" s="16">
        <f t="shared" si="0"/>
        <v>0</v>
      </c>
      <c r="L40" s="16">
        <f t="shared" si="1"/>
        <v>0</v>
      </c>
      <c r="M40" s="16">
        <f t="shared" si="2"/>
        <v>1000</v>
      </c>
      <c r="N40" s="15">
        <f t="shared" si="3"/>
        <v>0</v>
      </c>
      <c r="O40" s="15" t="str">
        <f t="shared" si="4"/>
        <v/>
      </c>
      <c r="P40" s="15" t="str">
        <f t="shared" si="5"/>
        <v/>
      </c>
      <c r="Q40" s="15" t="str">
        <f t="shared" si="6"/>
        <v/>
      </c>
      <c r="R40" s="15" t="str">
        <f t="shared" si="7"/>
        <v/>
      </c>
      <c r="S40" s="15" t="str">
        <f t="shared" si="8"/>
        <v/>
      </c>
      <c r="T40" s="15" t="str">
        <f t="shared" si="9"/>
        <v/>
      </c>
      <c r="U40" s="15" t="str">
        <f t="shared" si="10"/>
        <v/>
      </c>
      <c r="V40" s="15">
        <f t="shared" si="11"/>
        <v>0</v>
      </c>
    </row>
    <row r="41" spans="1:22" x14ac:dyDescent="0.3">
      <c r="A41" s="18"/>
      <c r="B41" s="27"/>
      <c r="C41" s="28" t="s">
        <v>16</v>
      </c>
      <c r="K41" s="15"/>
      <c r="L41" s="15"/>
      <c r="M41" s="15"/>
      <c r="N41" s="15"/>
      <c r="O41" s="15"/>
      <c r="P41" s="15"/>
      <c r="Q41" s="15"/>
      <c r="R41" s="15"/>
      <c r="S41" s="15" t="str">
        <f t="shared" ref="S41" si="12">IF(E41="enlever la vieille couleur",1,IF(E41="matériel brut - enlever film de protection",0.25,""))</f>
        <v/>
      </c>
      <c r="T41" s="15"/>
      <c r="U41" s="15"/>
      <c r="V41" s="15"/>
    </row>
    <row r="42" spans="1:22" ht="15" thickBot="1" x14ac:dyDescent="0.35"/>
    <row r="43" spans="1:22" x14ac:dyDescent="0.3">
      <c r="B43" s="41"/>
      <c r="C43" s="42"/>
      <c r="D43" s="42"/>
      <c r="E43" s="42"/>
      <c r="F43" s="42"/>
      <c r="G43" s="42"/>
      <c r="H43" s="42"/>
      <c r="I43" s="42"/>
      <c r="J43" s="43"/>
    </row>
    <row r="44" spans="1:22" ht="23.4" x14ac:dyDescent="0.45">
      <c r="B44" s="44"/>
      <c r="C44" s="45" t="s">
        <v>30</v>
      </c>
      <c r="J44" s="46"/>
    </row>
    <row r="45" spans="1:22" x14ac:dyDescent="0.3">
      <c r="B45" s="44"/>
      <c r="J45" s="46"/>
    </row>
    <row r="46" spans="1:22" x14ac:dyDescent="0.3">
      <c r="B46" s="44"/>
      <c r="C46" s="47" t="s">
        <v>31</v>
      </c>
      <c r="J46" s="46"/>
    </row>
    <row r="47" spans="1:22" x14ac:dyDescent="0.3">
      <c r="B47" s="44"/>
      <c r="J47" s="46"/>
    </row>
    <row r="48" spans="1:22" x14ac:dyDescent="0.3">
      <c r="B48" s="44"/>
      <c r="J48" s="46"/>
    </row>
    <row r="49" spans="2:10" x14ac:dyDescent="0.3">
      <c r="B49" s="44"/>
      <c r="C49" s="48" t="s">
        <v>5</v>
      </c>
      <c r="D49" s="48" t="s">
        <v>52</v>
      </c>
      <c r="E49" s="48" t="s">
        <v>54</v>
      </c>
      <c r="F49" s="48" t="s">
        <v>55</v>
      </c>
      <c r="J49" s="46"/>
    </row>
    <row r="50" spans="2:10" x14ac:dyDescent="0.3">
      <c r="B50" s="44"/>
      <c r="C50" s="49" t="s">
        <v>47</v>
      </c>
      <c r="D50" s="50">
        <v>2000</v>
      </c>
      <c r="E50" s="50">
        <v>900</v>
      </c>
      <c r="F50" s="50" t="s">
        <v>32</v>
      </c>
      <c r="J50" s="46"/>
    </row>
    <row r="51" spans="2:10" x14ac:dyDescent="0.3">
      <c r="B51" s="44"/>
      <c r="J51" s="46"/>
    </row>
    <row r="52" spans="2:10" x14ac:dyDescent="0.3">
      <c r="B52" s="44"/>
      <c r="C52" s="5"/>
      <c r="D52" s="5"/>
      <c r="E52" s="5"/>
      <c r="F52" s="5"/>
      <c r="J52" s="46"/>
    </row>
    <row r="53" spans="2:10" x14ac:dyDescent="0.3">
      <c r="B53" s="44"/>
      <c r="J53" s="46"/>
    </row>
    <row r="54" spans="2:10" x14ac:dyDescent="0.3">
      <c r="B54" s="44"/>
      <c r="J54" s="46"/>
    </row>
    <row r="55" spans="2:10" x14ac:dyDescent="0.3">
      <c r="B55" s="44"/>
      <c r="J55" s="46"/>
    </row>
    <row r="56" spans="2:10" x14ac:dyDescent="0.3">
      <c r="B56" s="44"/>
      <c r="J56" s="46"/>
    </row>
    <row r="57" spans="2:10" x14ac:dyDescent="0.3">
      <c r="B57" s="44"/>
      <c r="J57" s="46"/>
    </row>
    <row r="58" spans="2:10" x14ac:dyDescent="0.3">
      <c r="B58" s="44"/>
      <c r="J58" s="46"/>
    </row>
    <row r="59" spans="2:10" x14ac:dyDescent="0.3">
      <c r="B59" s="44"/>
      <c r="C59" s="47" t="s">
        <v>33</v>
      </c>
      <c r="J59" s="46"/>
    </row>
    <row r="60" spans="2:10" x14ac:dyDescent="0.3">
      <c r="B60" s="44"/>
      <c r="J60" s="46"/>
    </row>
    <row r="61" spans="2:10" x14ac:dyDescent="0.3">
      <c r="B61" s="44"/>
      <c r="C61" s="48" t="s">
        <v>5</v>
      </c>
      <c r="D61" s="48" t="s">
        <v>52</v>
      </c>
      <c r="E61" s="48" t="s">
        <v>54</v>
      </c>
      <c r="F61" s="48" t="s">
        <v>55</v>
      </c>
      <c r="J61" s="46"/>
    </row>
    <row r="62" spans="2:10" x14ac:dyDescent="0.3">
      <c r="B62" s="44"/>
      <c r="C62" s="49" t="s">
        <v>46</v>
      </c>
      <c r="D62" s="50">
        <v>1000</v>
      </c>
      <c r="E62" s="50">
        <v>900</v>
      </c>
      <c r="F62" s="50" t="s">
        <v>32</v>
      </c>
      <c r="J62" s="46"/>
    </row>
    <row r="63" spans="2:10" x14ac:dyDescent="0.3">
      <c r="B63" s="44"/>
      <c r="J63" s="46"/>
    </row>
    <row r="64" spans="2:10" x14ac:dyDescent="0.3">
      <c r="B64" s="44"/>
      <c r="J64" s="46"/>
    </row>
    <row r="65" spans="2:10" x14ac:dyDescent="0.3">
      <c r="B65" s="44"/>
      <c r="C65" s="5"/>
      <c r="D65" s="5"/>
      <c r="E65" s="5"/>
      <c r="F65" s="5"/>
      <c r="G65" s="5"/>
      <c r="H65" s="5"/>
      <c r="I65" s="5"/>
      <c r="J65" s="51"/>
    </row>
    <row r="66" spans="2:10" x14ac:dyDescent="0.3">
      <c r="B66" s="44"/>
      <c r="J66" s="46"/>
    </row>
    <row r="67" spans="2:10" x14ac:dyDescent="0.3">
      <c r="B67" s="44"/>
      <c r="J67" s="46"/>
    </row>
    <row r="68" spans="2:10" x14ac:dyDescent="0.3">
      <c r="B68" s="44"/>
      <c r="C68" s="48" t="s">
        <v>5</v>
      </c>
      <c r="D68" s="48" t="s">
        <v>52</v>
      </c>
      <c r="E68" s="48" t="s">
        <v>54</v>
      </c>
      <c r="F68" s="48" t="s">
        <v>55</v>
      </c>
      <c r="J68" s="46"/>
    </row>
    <row r="69" spans="2:10" ht="16.2" x14ac:dyDescent="0.3">
      <c r="B69" s="44"/>
      <c r="C69" s="49" t="s">
        <v>46</v>
      </c>
      <c r="D69" s="50">
        <v>2000</v>
      </c>
      <c r="E69" s="50">
        <v>1000</v>
      </c>
      <c r="F69" s="50" t="s">
        <v>34</v>
      </c>
      <c r="J69" s="46"/>
    </row>
    <row r="70" spans="2:10" x14ac:dyDescent="0.3">
      <c r="B70" s="44"/>
      <c r="J70" s="46"/>
    </row>
    <row r="71" spans="2:10" x14ac:dyDescent="0.3">
      <c r="B71" s="44"/>
      <c r="C71" t="s">
        <v>51</v>
      </c>
      <c r="J71" s="46"/>
    </row>
    <row r="72" spans="2:10" x14ac:dyDescent="0.3">
      <c r="B72" s="44"/>
      <c r="J72" s="46"/>
    </row>
    <row r="73" spans="2:10" x14ac:dyDescent="0.3">
      <c r="B73" s="44"/>
      <c r="J73" s="46"/>
    </row>
    <row r="74" spans="2:10" x14ac:dyDescent="0.3">
      <c r="B74" s="44"/>
      <c r="J74" s="46"/>
    </row>
    <row r="75" spans="2:10" x14ac:dyDescent="0.3">
      <c r="B75" s="44"/>
      <c r="C75" s="47" t="s">
        <v>35</v>
      </c>
      <c r="D75" s="47"/>
      <c r="E75" s="52"/>
      <c r="J75" s="46"/>
    </row>
    <row r="76" spans="2:10" x14ac:dyDescent="0.3">
      <c r="B76" s="44"/>
      <c r="J76" s="46"/>
    </row>
    <row r="77" spans="2:10" x14ac:dyDescent="0.3">
      <c r="B77" s="44"/>
      <c r="J77" s="46"/>
    </row>
    <row r="78" spans="2:10" x14ac:dyDescent="0.3">
      <c r="B78" s="44"/>
      <c r="J78" s="46"/>
    </row>
    <row r="79" spans="2:10" x14ac:dyDescent="0.3">
      <c r="B79" s="44"/>
      <c r="C79" s="48" t="s">
        <v>5</v>
      </c>
      <c r="D79" s="48" t="s">
        <v>52</v>
      </c>
      <c r="E79" s="48" t="s">
        <v>53</v>
      </c>
      <c r="F79" s="48" t="s">
        <v>55</v>
      </c>
      <c r="J79" s="46"/>
    </row>
    <row r="80" spans="2:10" ht="16.2" x14ac:dyDescent="0.3">
      <c r="B80" s="44"/>
      <c r="C80" s="49" t="s">
        <v>45</v>
      </c>
      <c r="D80" s="49" t="s">
        <v>36</v>
      </c>
      <c r="E80" s="49" t="s">
        <v>37</v>
      </c>
      <c r="F80" s="49" t="s">
        <v>32</v>
      </c>
      <c r="J80" s="46"/>
    </row>
    <row r="81" spans="2:10" x14ac:dyDescent="0.3">
      <c r="B81" s="44"/>
      <c r="J81" s="46"/>
    </row>
    <row r="82" spans="2:10" x14ac:dyDescent="0.3">
      <c r="B82" s="44"/>
      <c r="C82" t="s">
        <v>49</v>
      </c>
      <c r="J82" s="46"/>
    </row>
    <row r="83" spans="2:10" x14ac:dyDescent="0.3">
      <c r="B83" s="44"/>
      <c r="C83" t="s">
        <v>50</v>
      </c>
      <c r="J83" s="46"/>
    </row>
    <row r="84" spans="2:10" x14ac:dyDescent="0.3">
      <c r="B84" s="44"/>
      <c r="J84" s="46"/>
    </row>
    <row r="85" spans="2:10" x14ac:dyDescent="0.3">
      <c r="B85" s="44"/>
      <c r="J85" s="46"/>
    </row>
    <row r="86" spans="2:10" x14ac:dyDescent="0.3">
      <c r="B86" s="44"/>
      <c r="J86" s="46"/>
    </row>
    <row r="87" spans="2:10" x14ac:dyDescent="0.3">
      <c r="B87" s="44"/>
      <c r="J87" s="46"/>
    </row>
    <row r="88" spans="2:10" x14ac:dyDescent="0.3">
      <c r="B88" s="44"/>
      <c r="J88" s="46"/>
    </row>
    <row r="89" spans="2:10" x14ac:dyDescent="0.3">
      <c r="B89" s="44"/>
      <c r="J89" s="46"/>
    </row>
    <row r="90" spans="2:10" x14ac:dyDescent="0.3">
      <c r="B90" s="44"/>
      <c r="J90" s="46"/>
    </row>
    <row r="91" spans="2:10" x14ac:dyDescent="0.3">
      <c r="B91" s="44"/>
      <c r="J91" s="46"/>
    </row>
    <row r="92" spans="2:10" x14ac:dyDescent="0.3">
      <c r="B92" s="44"/>
      <c r="J92" s="46"/>
    </row>
    <row r="93" spans="2:10" x14ac:dyDescent="0.3">
      <c r="B93" s="44"/>
      <c r="J93" s="46"/>
    </row>
    <row r="94" spans="2:10" x14ac:dyDescent="0.3">
      <c r="B94" s="44"/>
      <c r="C94" s="48" t="s">
        <v>5</v>
      </c>
      <c r="D94" s="48" t="s">
        <v>52</v>
      </c>
      <c r="E94" s="48" t="s">
        <v>53</v>
      </c>
      <c r="F94" s="48" t="s">
        <v>55</v>
      </c>
      <c r="J94" s="46"/>
    </row>
    <row r="95" spans="2:10" ht="16.2" x14ac:dyDescent="0.3">
      <c r="B95" s="44"/>
      <c r="C95" s="49" t="s">
        <v>45</v>
      </c>
      <c r="D95" s="50">
        <v>1000</v>
      </c>
      <c r="E95" s="50" t="s">
        <v>38</v>
      </c>
      <c r="F95" s="50" t="s">
        <v>32</v>
      </c>
      <c r="J95" s="46"/>
    </row>
    <row r="96" spans="2:10" x14ac:dyDescent="0.3">
      <c r="B96" s="44"/>
      <c r="J96" s="46"/>
    </row>
    <row r="97" spans="2:10" x14ac:dyDescent="0.3">
      <c r="B97" s="44"/>
      <c r="C97" t="s">
        <v>48</v>
      </c>
      <c r="J97" s="46"/>
    </row>
    <row r="98" spans="2:10" x14ac:dyDescent="0.3">
      <c r="B98" s="44"/>
      <c r="C98" s="28" t="s">
        <v>39</v>
      </c>
      <c r="J98" s="46"/>
    </row>
    <row r="99" spans="2:10" x14ac:dyDescent="0.3">
      <c r="B99" s="44"/>
      <c r="J99" s="46"/>
    </row>
    <row r="100" spans="2:10" x14ac:dyDescent="0.3">
      <c r="B100" s="44"/>
      <c r="J100" s="46"/>
    </row>
    <row r="101" spans="2:10" x14ac:dyDescent="0.3">
      <c r="B101" s="44"/>
      <c r="J101" s="46"/>
    </row>
    <row r="102" spans="2:10" x14ac:dyDescent="0.3">
      <c r="B102" s="44"/>
      <c r="J102" s="46"/>
    </row>
    <row r="103" spans="2:10" x14ac:dyDescent="0.3">
      <c r="B103" s="44"/>
      <c r="J103" s="46"/>
    </row>
    <row r="104" spans="2:10" x14ac:dyDescent="0.3">
      <c r="B104" s="44"/>
      <c r="J104" s="46"/>
    </row>
    <row r="105" spans="2:10" x14ac:dyDescent="0.3">
      <c r="B105" s="44"/>
      <c r="J105" s="46"/>
    </row>
    <row r="106" spans="2:10" x14ac:dyDescent="0.3">
      <c r="B106" s="44"/>
      <c r="C106" s="48" t="s">
        <v>5</v>
      </c>
      <c r="D106" s="48" t="s">
        <v>52</v>
      </c>
      <c r="E106" s="48" t="s">
        <v>53</v>
      </c>
      <c r="F106" s="48" t="s">
        <v>55</v>
      </c>
      <c r="J106" s="46"/>
    </row>
    <row r="107" spans="2:10" x14ac:dyDescent="0.3">
      <c r="B107" s="44"/>
      <c r="C107" s="49" t="s">
        <v>45</v>
      </c>
      <c r="D107" s="50">
        <v>1200</v>
      </c>
      <c r="E107" s="50">
        <v>200</v>
      </c>
      <c r="F107" s="50">
        <v>600</v>
      </c>
      <c r="J107" s="46"/>
    </row>
    <row r="108" spans="2:10" x14ac:dyDescent="0.3">
      <c r="B108" s="44"/>
      <c r="J108" s="46"/>
    </row>
    <row r="109" spans="2:10" x14ac:dyDescent="0.3">
      <c r="B109" s="44"/>
      <c r="J109" s="46"/>
    </row>
    <row r="110" spans="2:10" x14ac:dyDescent="0.3">
      <c r="B110" s="44"/>
      <c r="J110" s="46"/>
    </row>
    <row r="111" spans="2:10" x14ac:dyDescent="0.3">
      <c r="B111" s="44"/>
      <c r="J111" s="46"/>
    </row>
    <row r="112" spans="2:10" x14ac:dyDescent="0.3">
      <c r="B112" s="44"/>
      <c r="J112" s="46"/>
    </row>
    <row r="113" spans="2:10" x14ac:dyDescent="0.3">
      <c r="B113" s="44"/>
      <c r="J113" s="46"/>
    </row>
    <row r="114" spans="2:10" x14ac:dyDescent="0.3">
      <c r="B114" s="44"/>
      <c r="J114" s="46"/>
    </row>
    <row r="115" spans="2:10" x14ac:dyDescent="0.3">
      <c r="B115" s="44"/>
      <c r="J115" s="46"/>
    </row>
    <row r="116" spans="2:10" x14ac:dyDescent="0.3">
      <c r="B116" s="44"/>
      <c r="J116" s="46"/>
    </row>
    <row r="117" spans="2:10" x14ac:dyDescent="0.3">
      <c r="B117" s="44"/>
      <c r="J117" s="46"/>
    </row>
    <row r="118" spans="2:10" x14ac:dyDescent="0.3">
      <c r="B118" s="44"/>
      <c r="C118" s="47" t="s">
        <v>40</v>
      </c>
      <c r="J118" s="46"/>
    </row>
    <row r="119" spans="2:10" x14ac:dyDescent="0.3">
      <c r="B119" s="44"/>
      <c r="J119" s="46"/>
    </row>
    <row r="120" spans="2:10" x14ac:dyDescent="0.3">
      <c r="B120" s="44"/>
      <c r="C120" s="48" t="s">
        <v>5</v>
      </c>
      <c r="D120" s="48" t="s">
        <v>52</v>
      </c>
      <c r="E120" s="48" t="s">
        <v>54</v>
      </c>
      <c r="F120" s="48" t="s">
        <v>55</v>
      </c>
      <c r="J120" s="46"/>
    </row>
    <row r="121" spans="2:10" x14ac:dyDescent="0.3">
      <c r="B121" s="44"/>
      <c r="C121" s="49" t="s">
        <v>44</v>
      </c>
      <c r="D121" s="50">
        <v>1200</v>
      </c>
      <c r="E121" s="50">
        <v>700</v>
      </c>
      <c r="F121" s="50">
        <v>650</v>
      </c>
      <c r="J121" s="46"/>
    </row>
    <row r="122" spans="2:10" x14ac:dyDescent="0.3">
      <c r="B122" s="44"/>
      <c r="J122" s="46"/>
    </row>
    <row r="123" spans="2:10" x14ac:dyDescent="0.3">
      <c r="B123" s="44"/>
      <c r="J123" s="46"/>
    </row>
    <row r="124" spans="2:10" x14ac:dyDescent="0.3">
      <c r="B124" s="44"/>
      <c r="J124" s="46"/>
    </row>
    <row r="125" spans="2:10" x14ac:dyDescent="0.3">
      <c r="B125" s="44"/>
      <c r="J125" s="46"/>
    </row>
    <row r="126" spans="2:10" x14ac:dyDescent="0.3">
      <c r="B126" s="44"/>
      <c r="J126" s="46"/>
    </row>
    <row r="127" spans="2:10" x14ac:dyDescent="0.3">
      <c r="B127" s="44"/>
      <c r="J127" s="46"/>
    </row>
    <row r="128" spans="2:10" x14ac:dyDescent="0.3">
      <c r="B128" s="44"/>
      <c r="C128" s="47" t="s">
        <v>41</v>
      </c>
      <c r="J128" s="46"/>
    </row>
    <row r="129" spans="2:10" x14ac:dyDescent="0.3">
      <c r="B129" s="44"/>
      <c r="C129" s="56" t="s">
        <v>42</v>
      </c>
      <c r="J129" s="46"/>
    </row>
    <row r="130" spans="2:10" x14ac:dyDescent="0.3">
      <c r="B130" s="44"/>
      <c r="J130" s="46"/>
    </row>
    <row r="131" spans="2:10" x14ac:dyDescent="0.3">
      <c r="B131" s="44"/>
      <c r="J131" s="46"/>
    </row>
    <row r="132" spans="2:10" x14ac:dyDescent="0.3">
      <c r="B132" s="44"/>
      <c r="J132" s="46"/>
    </row>
    <row r="133" spans="2:10" x14ac:dyDescent="0.3">
      <c r="B133" s="44"/>
      <c r="J133" s="46"/>
    </row>
    <row r="134" spans="2:10" x14ac:dyDescent="0.3">
      <c r="B134" s="44"/>
      <c r="C134" s="48" t="s">
        <v>5</v>
      </c>
      <c r="D134" s="48" t="s">
        <v>52</v>
      </c>
      <c r="E134" s="48" t="s">
        <v>54</v>
      </c>
      <c r="F134" s="48" t="s">
        <v>55</v>
      </c>
      <c r="J134" s="46"/>
    </row>
    <row r="135" spans="2:10" x14ac:dyDescent="0.3">
      <c r="B135" s="44"/>
      <c r="C135" s="49" t="s">
        <v>43</v>
      </c>
      <c r="D135" s="50">
        <v>400</v>
      </c>
      <c r="E135" s="50">
        <v>200</v>
      </c>
      <c r="F135" s="50">
        <v>300</v>
      </c>
      <c r="J135" s="46"/>
    </row>
    <row r="136" spans="2:10" x14ac:dyDescent="0.3">
      <c r="B136" s="44"/>
      <c r="J136" s="46"/>
    </row>
    <row r="137" spans="2:10" x14ac:dyDescent="0.3">
      <c r="B137" s="44"/>
      <c r="J137" s="46"/>
    </row>
    <row r="138" spans="2:10" x14ac:dyDescent="0.3">
      <c r="B138" s="44"/>
      <c r="J138" s="46"/>
    </row>
    <row r="139" spans="2:10" x14ac:dyDescent="0.3">
      <c r="B139" s="44"/>
      <c r="J139" s="46"/>
    </row>
    <row r="140" spans="2:10" x14ac:dyDescent="0.3">
      <c r="B140" s="44"/>
      <c r="J140" s="46"/>
    </row>
    <row r="141" spans="2:10" x14ac:dyDescent="0.3">
      <c r="B141" s="44"/>
      <c r="J141" s="46"/>
    </row>
    <row r="142" spans="2:10" ht="15" thickBot="1" x14ac:dyDescent="0.35">
      <c r="B142" s="53"/>
      <c r="C142" s="54"/>
      <c r="D142" s="54"/>
      <c r="E142" s="54"/>
      <c r="F142" s="54"/>
      <c r="G142" s="54"/>
      <c r="H142" s="54"/>
      <c r="I142" s="54"/>
      <c r="J142" s="55"/>
    </row>
  </sheetData>
  <sheetProtection algorithmName="SHA-512" hashValue="Z7kD0EydMUQOWTsIue/Ze0oJ8w8Zjj5Zix7LZCzqta7cCUFfaKXeFD7TJyO4jicuJxzoKAsMvZPNZP51wInSiQ==" saltValue="/hcbY8tLTUJPnHo4l7D2og==" spinCount="100000" sheet="1" objects="1" scenarios="1" selectLockedCells="1"/>
  <mergeCells count="9">
    <mergeCell ref="F9:I9"/>
    <mergeCell ref="C1:E1"/>
    <mergeCell ref="C8:D8"/>
    <mergeCell ref="C6:D6"/>
    <mergeCell ref="C5:D5"/>
    <mergeCell ref="C3:D3"/>
    <mergeCell ref="C7:D7"/>
    <mergeCell ref="C2:E2"/>
    <mergeCell ref="C4:D4"/>
  </mergeCells>
  <conditionalFormatting sqref="G11:G40">
    <cfRule type="cellIs" dxfId="1" priority="2" operator="between">
      <formula>1</formula>
      <formula>999</formula>
    </cfRule>
  </conditionalFormatting>
  <conditionalFormatting sqref="H11:H40">
    <cfRule type="cellIs" dxfId="0" priority="1" operator="greaterThan">
      <formula>2800</formula>
    </cfRule>
  </conditionalFormatting>
  <dataValidations xWindow="1128" yWindow="497" count="10">
    <dataValidation type="list" allowBlank="1" showInputMessage="1" showErrorMessage="1" sqref="D11:D40" xr:uid="{56D48FB5-0316-475D-993A-F26D3F8ACB49}">
      <formula1>"0.1-49kg,50-99kg,100-149kg,150-199kg,&gt;200-250"</formula1>
    </dataValidation>
    <dataValidation type="list" allowBlank="1" showInputMessage="1" showErrorMessage="1" sqref="E11:E40" xr:uid="{8BA36875-1EE1-4D03-B49C-DEBC63A3FEA5}">
      <formula1>"matériel brut - enlever film de protection,matériel brut,enlever la vieille couleur"</formula1>
    </dataValidation>
    <dataValidation type="whole" allowBlank="1" showInputMessage="1" showErrorMessage="1" sqref="G41:I41" xr:uid="{298E1E74-3417-468C-A4BD-6B40207D01E7}">
      <formula1>100</formula1>
      <formula2>7000</formula2>
    </dataValidation>
    <dataValidation type="list" allowBlank="1" showInputMessage="1" showErrorMessage="1" sqref="C11:C40" xr:uid="{16CF0952-E3F4-4D4A-ACD4-0419B13D1B09}">
      <formula1>"Format du cadre (Lxl), tôle d'un côté (Lxl), tôle des deux côtés (Lxl), profil/poteau/tube (L x circonf), barrière (Lxl), format du corps d'un c'ôté (L x l x circonf.),format du corps des deux côtés (L x l x circonf.), petite pièce (jusqu'à 100x100 mm)"</formula1>
    </dataValidation>
    <dataValidation type="list" showInputMessage="1" showErrorMessage="1" sqref="B11:B40" xr:uid="{625D8C03-835C-41CF-902A-82EEBCA56021}">
      <formula1>"Alu,Acier intérieure,Acier extérieure,Inox,zingué avec antirouille,zingué sans antirouille"</formula1>
    </dataValidation>
    <dataValidation type="date" allowBlank="1" showInputMessage="1" showErrorMessage="1" errorTitle="Format de la date" error="Seule l'entrée d'une date est autorisée" sqref="C8" xr:uid="{AC22C075-E037-47D0-846A-9C1EC739EFB6}">
      <formula1>44348</formula1>
      <formula2>401768</formula2>
    </dataValidation>
    <dataValidation type="whole" allowBlank="1" showInputMessage="1" showErrorMessage="1" errorTitle="Plus petite dim. de profondeur" error="Valeur minimale 100" prompt="- que pour format corps (p.ex cube), angle (côté plus court/pliage) ou retour (p.ex barrière d'angle en une pièce)._x000a_- profondeur moin de 100mm doit être rajoutée à la larg./Long._x000a_- deux côtés du pliage/retour à noter dans le cadre remarques" sqref="I11:I40" xr:uid="{B06ACA87-BD88-4EF7-9F15-C1576ADEA104}">
      <formula1>100</formula1>
      <formula2>7000</formula2>
    </dataValidation>
    <dataValidation type="whole" allowBlank="1" showInputMessage="1" showErrorMessage="1" errorTitle="limites des dimensions" error="Valeur minimale 100 / à partir de 7000 sur demande" prompt="La longueur doit être supérieure à la largeur" sqref="G11:G40" xr:uid="{23FDB023-AF9B-4617-B8A4-919B9B1DEDC1}">
      <formula1>100</formula1>
      <formula2>7000</formula2>
    </dataValidation>
    <dataValidation type="whole" allowBlank="1" showInputMessage="1" showErrorMessage="1" errorTitle="plus petite dimension en largeur" error="Valeur minimale non atteinte : entrer au moins 100" prompt="- La largeur doit être inférieure à la longueur_x000a_- pour profil, tubes, poteaux etc. = circonference en mm (ex. 50/50 = circonference de 200mm)" sqref="H11:H40" xr:uid="{C812946C-6375-4D2A-B36A-B88B63F41A1B}">
      <formula1>100</formula1>
      <formula2>7000</formula2>
    </dataValidation>
    <dataValidation allowBlank="1" showInputMessage="1" showErrorMessage="1" prompt="uni RAL satiné lisse ou couleurs du stock sans supplément de prix" sqref="C5:D5" xr:uid="{BFD1D361-A3E8-482A-A5BD-AECFBB173DAD}"/>
  </dataValidations>
  <printOptions gridLines="1"/>
  <pageMargins left="0.11811023622047245" right="7.874015748031496E-2" top="0.74803149606299213" bottom="0.74803149606299213" header="0.31496062992125984" footer="0.31496062992125984"/>
  <pageSetup paperSize="9" scale="68" orientation="landscape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</vt:i4>
      </vt:variant>
      <vt:variant>
        <vt:lpstr>Benannte Bereiche</vt:lpstr>
      </vt:variant>
      <vt:variant>
        <vt:i4>2</vt:i4>
      </vt:variant>
    </vt:vector>
  </HeadingPairs>
  <TitlesOfParts>
    <vt:vector size="3" baseType="lpstr">
      <vt:lpstr>Tabelle1</vt:lpstr>
      <vt:lpstr>Tabelle1!Druckbereich</vt:lpstr>
      <vt:lpstr>Länge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Lilly</dc:creator>
  <cp:lastModifiedBy>Lilly Kuonen</cp:lastModifiedBy>
  <cp:lastPrinted>2021-07-07T13:07:57Z</cp:lastPrinted>
  <dcterms:created xsi:type="dcterms:W3CDTF">2020-04-17T09:25:02Z</dcterms:created>
  <dcterms:modified xsi:type="dcterms:W3CDTF">2022-12-01T13:48:41Z</dcterms:modified>
</cp:coreProperties>
</file>